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049298\Downloads\"/>
    </mc:Choice>
  </mc:AlternateContent>
  <xr:revisionPtr revIDLastSave="0" documentId="13_ncr:1_{CE29ACBE-0BD6-401D-92B2-43740537B8B9}" xr6:coauthVersionLast="47" xr6:coauthVersionMax="47" xr10:uidLastSave="{00000000-0000-0000-0000-000000000000}"/>
  <bookViews>
    <workbookView xWindow="0" yWindow="-16320" windowWidth="29040" windowHeight="15720" tabRatio="863" xr2:uid="{00000000-000D-0000-FFFF-FFFF00000000}"/>
  </bookViews>
  <sheets>
    <sheet name="Instructions" sheetId="38" r:id="rId1"/>
    <sheet name="Initial" sheetId="30" r:id="rId2"/>
    <sheet name="Management Interview" sheetId="31" r:id="rId3"/>
    <sheet name="Guardian Interview" sheetId="32" r:id="rId4"/>
    <sheet name="Staff Interview" sheetId="33" r:id="rId5"/>
    <sheet name="Member Interview" sheetId="34" r:id="rId6"/>
    <sheet name="GH Walkthrough" sheetId="35" r:id="rId7"/>
    <sheet name="PCSP" sheetId="15" r:id="rId8"/>
    <sheet name="PCSP Safeguards" sheetId="28" r:id="rId9"/>
    <sheet name="PCSP Reviews" sheetId="37" r:id="rId10"/>
    <sheet name="BTP" sheetId="20" r:id="rId11"/>
    <sheet name="MEDS" sheetId="8" r:id="rId12"/>
    <sheet name="MAR" sheetId="23" r:id="rId13"/>
    <sheet name="Food" sheetId="22" r:id="rId14"/>
    <sheet name="Physical Activity" sheetId="39" r:id="rId15"/>
    <sheet name="IRs" sheetId="24" r:id="rId16"/>
    <sheet name="IR Summaries" sheetId="10" r:id="rId17"/>
    <sheet name="Behaviors" sheetId="25" r:id="rId18"/>
    <sheet name="Behavior Summaries" sheetId="12" r:id="rId19"/>
    <sheet name="Goals and MPRs" sheetId="26" r:id="rId20"/>
    <sheet name="Goal Summaries" sheetId="9" r:id="rId21"/>
    <sheet name="Psych and Non-Psych Appts" sheetId="27" r:id="rId22"/>
    <sheet name="Documents" sheetId="29" r:id="rId23"/>
    <sheet name="SUMMARY REPORT" sheetId="2" r:id="rId24"/>
    <sheet name="Positives" sheetId="36" r:id="rId25"/>
    <sheet name="Abbreviations" sheetId="11" r:id="rId26"/>
    <sheet name="Drop Downs" sheetId="17" r:id="rId27"/>
    <sheet name="Outcome Trends" sheetId="21" state="hidden"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10" l="1"/>
  <c r="H25" i="10"/>
  <c r="G25" i="10"/>
  <c r="O25" i="10"/>
  <c r="P25" i="10"/>
  <c r="T25" i="10"/>
  <c r="J25" i="10"/>
  <c r="K25" i="10"/>
  <c r="L25" i="10"/>
  <c r="M25" i="10"/>
  <c r="N25" i="10"/>
  <c r="Q25" i="10"/>
  <c r="R25" i="10"/>
  <c r="U25" i="10"/>
  <c r="I25" i="10"/>
  <c r="F25" i="10"/>
  <c r="E25" i="10"/>
  <c r="D25" i="10"/>
</calcChain>
</file>

<file path=xl/sharedStrings.xml><?xml version="1.0" encoding="utf-8"?>
<sst xmlns="http://schemas.openxmlformats.org/spreadsheetml/2006/main" count="1229" uniqueCount="853">
  <si>
    <t>GH VENDOR</t>
  </si>
  <si>
    <t>GH NAME</t>
  </si>
  <si>
    <t>GROUP HOME ADDRESS</t>
  </si>
  <si>
    <t>SERVICES EFFECTIVE</t>
  </si>
  <si>
    <t>INCIDENT REPORTING</t>
  </si>
  <si>
    <t>PHYSICAL INTERVENTIONS</t>
  </si>
  <si>
    <t>Topic/Subject</t>
  </si>
  <si>
    <t>YES/NO</t>
  </si>
  <si>
    <t>HABILITATION GOALS</t>
  </si>
  <si>
    <t>GH Knowledge/Training Concerns</t>
  </si>
  <si>
    <t>Monitoring Review</t>
  </si>
  <si>
    <t>Medication Name</t>
  </si>
  <si>
    <t>Dosage/Freq</t>
  </si>
  <si>
    <t>MAR</t>
  </si>
  <si>
    <t>PCSP</t>
  </si>
  <si>
    <t>BTP</t>
  </si>
  <si>
    <t>GOAL#</t>
  </si>
  <si>
    <t>Goal Outcome/Objective</t>
  </si>
  <si>
    <t>JAN</t>
  </si>
  <si>
    <t>FEB</t>
  </si>
  <si>
    <t>APR</t>
  </si>
  <si>
    <t>MAY</t>
  </si>
  <si>
    <t>AUG</t>
  </si>
  <si>
    <t>OCT</t>
  </si>
  <si>
    <t>NOV</t>
  </si>
  <si>
    <t>DEC</t>
  </si>
  <si>
    <t>Date</t>
  </si>
  <si>
    <t>Time</t>
  </si>
  <si>
    <t>AWOL</t>
  </si>
  <si>
    <t>BH Hosp</t>
  </si>
  <si>
    <t>P&amp;S</t>
  </si>
  <si>
    <t>UC/HOSP</t>
  </si>
  <si>
    <t>Police</t>
  </si>
  <si>
    <t>PA</t>
  </si>
  <si>
    <t>VA</t>
  </si>
  <si>
    <t>PD</t>
  </si>
  <si>
    <t>Abbreviation</t>
  </si>
  <si>
    <t>Verbal Aggression</t>
  </si>
  <si>
    <t>Physical Aggression</t>
  </si>
  <si>
    <t>Property Destruction</t>
  </si>
  <si>
    <t>Eloping, exit seeking</t>
  </si>
  <si>
    <t>Object as weapon</t>
  </si>
  <si>
    <t>OBJ-W</t>
  </si>
  <si>
    <t>ALLEG</t>
  </si>
  <si>
    <t>Allegation Made</t>
  </si>
  <si>
    <t>Medication Error</t>
  </si>
  <si>
    <t>M-ERR</t>
  </si>
  <si>
    <t>Medical</t>
  </si>
  <si>
    <t>INJ</t>
  </si>
  <si>
    <t>Prevention &amp; Support (P&amp;S) physical intervention used</t>
  </si>
  <si>
    <t>Crisis</t>
  </si>
  <si>
    <t>Injury documented/reported</t>
  </si>
  <si>
    <t>Crisis was called/involved</t>
  </si>
  <si>
    <t>Target Behaviors</t>
  </si>
  <si>
    <t>MEMBER FULL NAME</t>
  </si>
  <si>
    <t>Incident Reports</t>
  </si>
  <si>
    <t>Questions:</t>
  </si>
  <si>
    <t xml:space="preserve">Are Goals SMART </t>
  </si>
  <si>
    <t>Specific (clearly defined)</t>
  </si>
  <si>
    <t>Measurable (able to measure performance)</t>
  </si>
  <si>
    <t>Actionable (clear steps to run goal)</t>
  </si>
  <si>
    <t>Relevant (relates to member needs/interests)</t>
  </si>
  <si>
    <t>Time-bound (has a set date for completion/review)</t>
  </si>
  <si>
    <t>Date of PCSP</t>
  </si>
  <si>
    <t>PCSP HAB Goals (direct language from PCSP)</t>
  </si>
  <si>
    <t>Total</t>
  </si>
  <si>
    <t>YES</t>
  </si>
  <si>
    <t>NO</t>
  </si>
  <si>
    <t>I. MEETING INFORMATION</t>
  </si>
  <si>
    <t>RESPONSE</t>
  </si>
  <si>
    <t>PCSP ASSESSMENT/SECTION</t>
  </si>
  <si>
    <t>Plan Signed by Guardian or Member (if own guardian)</t>
  </si>
  <si>
    <t>Attendance list includes Guardian (if applicable)</t>
  </si>
  <si>
    <t>MEDICAL/DENTAL/BEHAVIORAL PROVIDER INFORMATION</t>
  </si>
  <si>
    <t>Includes all current Medical/Behavioral Providers</t>
  </si>
  <si>
    <t>Completed accurately-no blanks, proper info in each column</t>
  </si>
  <si>
    <t>ADDITIONAL PROVIDER AND SUPPORT INFORMATION</t>
  </si>
  <si>
    <t>Next Visit dates are not in the past (from date of PCSP)</t>
  </si>
  <si>
    <t>Last Visits are completed with dates</t>
  </si>
  <si>
    <t>Plan Signed by all meeting attendees</t>
  </si>
  <si>
    <t>All columns filled accurately for each service received</t>
  </si>
  <si>
    <t>MEDICATIONS</t>
  </si>
  <si>
    <t>VISION/HEARING/SPEECH</t>
  </si>
  <si>
    <t>V. INDIVIDUALIZED GOALS AND OUTCOMES</t>
  </si>
  <si>
    <t>PREVENTATIVE SCREENING SERVICES</t>
  </si>
  <si>
    <t>INSURANCE INFO</t>
  </si>
  <si>
    <t xml:space="preserve">VI. ACTIVITIES OF DAILY LIVING </t>
  </si>
  <si>
    <t>VII. SERVICES AUTHORIZED - ALTCS SERVICES</t>
  </si>
  <si>
    <t>VIII. IDENTIFICATION OF RISKS</t>
  </si>
  <si>
    <t>VII. SERVICES AUTHORIZED - NON-ALTCS FUNDED</t>
  </si>
  <si>
    <t>FU Question</t>
  </si>
  <si>
    <t>Guardian/Payee Contact Info Completed/Accurate</t>
  </si>
  <si>
    <t>Missing Providers:</t>
  </si>
  <si>
    <t>PCSP Support Coordinator</t>
  </si>
  <si>
    <t>Most Current Plan Reviewed</t>
  </si>
  <si>
    <t>FU Answer</t>
  </si>
  <si>
    <t>Additional Concerns with Vision/Hearing/Speech</t>
  </si>
  <si>
    <t>Is Member SMI?</t>
  </si>
  <si>
    <t>Services Not Listed:</t>
  </si>
  <si>
    <t>MEMBER DATE OF BIRTH</t>
  </si>
  <si>
    <t>Time residing in current GH</t>
  </si>
  <si>
    <t>Time with current QV</t>
  </si>
  <si>
    <t>Are services effective?</t>
  </si>
  <si>
    <t>Is there progress with goals?</t>
  </si>
  <si>
    <t>Have behaviors decreased?</t>
  </si>
  <si>
    <t>RISK ASSESSMENT</t>
  </si>
  <si>
    <t>MODIFICATIONS</t>
  </si>
  <si>
    <t>Action Plan</t>
  </si>
  <si>
    <t xml:space="preserve">MARs </t>
  </si>
  <si>
    <t xml:space="preserve">Behavior Tracking </t>
  </si>
  <si>
    <t>Goal Tracking</t>
  </si>
  <si>
    <t>MPRs</t>
  </si>
  <si>
    <t>Med Reviews</t>
  </si>
  <si>
    <t>Total Available?</t>
  </si>
  <si>
    <t>BTP Assessment</t>
  </si>
  <si>
    <t>Was there a BTP available for review?</t>
  </si>
  <si>
    <t>Unknown</t>
  </si>
  <si>
    <t>Verbal report of drafting/submitting</t>
  </si>
  <si>
    <t>Proof of submission received</t>
  </si>
  <si>
    <t>In 90 Day window for development</t>
  </si>
  <si>
    <t>Current/Approved Plan</t>
  </si>
  <si>
    <t>BTP Compliance</t>
  </si>
  <si>
    <t>No Approved Plan</t>
  </si>
  <si>
    <t>Expired Plan</t>
  </si>
  <si>
    <t>PRC Submission</t>
  </si>
  <si>
    <t>PRC Disposition</t>
  </si>
  <si>
    <t>Approved with Changes</t>
  </si>
  <si>
    <t>Disapproved</t>
  </si>
  <si>
    <t>Date of Next Review</t>
  </si>
  <si>
    <t>ASSESSMENT ISSUES - Document Concerns for each area:</t>
  </si>
  <si>
    <t>Current Status:</t>
  </si>
  <si>
    <t>Social/Medical History:</t>
  </si>
  <si>
    <t>What are the target behaviors?</t>
  </si>
  <si>
    <t>Date of PRC:</t>
  </si>
  <si>
    <t>Target Behaviors:</t>
  </si>
  <si>
    <t>Is the GH tracking BTP goal progress?</t>
  </si>
  <si>
    <t>Emergency Crisis Plan:</t>
  </si>
  <si>
    <t>Total Incident Reports</t>
  </si>
  <si>
    <t>Behavior Status</t>
  </si>
  <si>
    <t>Increased</t>
  </si>
  <si>
    <t>Decreased</t>
  </si>
  <si>
    <t>Stayed the same</t>
  </si>
  <si>
    <t>Fluctuates</t>
  </si>
  <si>
    <t>Goal Status</t>
  </si>
  <si>
    <t>All mastered</t>
  </si>
  <si>
    <t>Decreased progress</t>
  </si>
  <si>
    <t>Consistent progress</t>
  </si>
  <si>
    <t>Some progress/some decline</t>
  </si>
  <si>
    <t>Fluctuations</t>
  </si>
  <si>
    <t>Allegations</t>
  </si>
  <si>
    <t>Medication Errors</t>
  </si>
  <si>
    <t>Types of IRs</t>
  </si>
  <si>
    <t>Urgent Care/Hospitalization</t>
  </si>
  <si>
    <t>Paramedics</t>
  </si>
  <si>
    <t>Prevention &amp; Support used</t>
  </si>
  <si>
    <t xml:space="preserve">Crisis Called </t>
  </si>
  <si>
    <t>Police Involved</t>
  </si>
  <si>
    <t>Additional IR Concerns</t>
  </si>
  <si>
    <t>BH Hospitalization</t>
  </si>
  <si>
    <t>Unclear</t>
  </si>
  <si>
    <t>No tracking/Unclear</t>
  </si>
  <si>
    <t>PCSP SERVICES RECEIVED</t>
  </si>
  <si>
    <t>Staff Training</t>
  </si>
  <si>
    <t>Good</t>
  </si>
  <si>
    <t>Poor</t>
  </si>
  <si>
    <t>OK</t>
  </si>
  <si>
    <t>Are the goals SMART?</t>
  </si>
  <si>
    <t>DTA, employment, school, job:</t>
  </si>
  <si>
    <t>RECOMMENDATIONS (Select Yes/No for each)</t>
  </si>
  <si>
    <t>SC PCSP Training/Oversight</t>
  </si>
  <si>
    <t>ISSUE</t>
  </si>
  <si>
    <t>Inadequate Planning Document</t>
  </si>
  <si>
    <t>PCSP Inaccurate/Unclear</t>
  </si>
  <si>
    <t>PCSP Team Coordination</t>
  </si>
  <si>
    <t>Svs not received/poor follow-up</t>
  </si>
  <si>
    <t>No current plan or plan expired</t>
  </si>
  <si>
    <t>PRC BTP Tracking Improvement</t>
  </si>
  <si>
    <t>Approved BTP w/inaccurate info</t>
  </si>
  <si>
    <t>PRC - Improve review/approval process</t>
  </si>
  <si>
    <t>District:</t>
  </si>
  <si>
    <t>Major Case Concern</t>
  </si>
  <si>
    <t>Immediate Attention Needed due to GH/SC not responding to mbr needs- health/safety conern if not resolved</t>
  </si>
  <si>
    <t>Serious Concerns for PCSP - not reflecting/taking action for more urgent mbr needs/concerns</t>
  </si>
  <si>
    <t xml:space="preserve">QV/GH CAP for BTP </t>
  </si>
  <si>
    <t>No BTP past 90 days in GH</t>
  </si>
  <si>
    <t>#</t>
  </si>
  <si>
    <t>Medication Admin/Monitoring</t>
  </si>
  <si>
    <t>Member Goals: Documentation/Quality-Needs Improvement</t>
  </si>
  <si>
    <t>BTP: No Approved Behavior Plan on File</t>
  </si>
  <si>
    <t>Behavioral Plan on file is outdated/PRC review needed</t>
  </si>
  <si>
    <t>Behavioral Plan Approved plan-inaccurate data</t>
  </si>
  <si>
    <t>Person Centered Service Plan: No Current Plan at GH</t>
  </si>
  <si>
    <t>Person Centered Service Plan: Inaccurate/unclear  documentation</t>
  </si>
  <si>
    <t>Person Centered Service Plan: PCSP Team FU Required for Unresolved Actions</t>
  </si>
  <si>
    <t>No Incident Reports on file at GH</t>
  </si>
  <si>
    <t>Incident Reporting: Possible Unreported Incidents</t>
  </si>
  <si>
    <t>Vendor Documentation/Files: Missing Records or Poor Quality Documentation/Organization</t>
  </si>
  <si>
    <t>Vendor Training-Recommended Remediation/retraining</t>
  </si>
  <si>
    <t>Insurance Co-Pay Issue</t>
  </si>
  <si>
    <t>Medical issues not properly documented or followed-up on by team</t>
  </si>
  <si>
    <t>Member participation Goal/meeting/plan participation</t>
  </si>
  <si>
    <t>Guardianship Involvement/Concerns</t>
  </si>
  <si>
    <t>Increase GH Monitoring: Request for additional DDD Monitoring</t>
  </si>
  <si>
    <t>ISSUE/NEED</t>
  </si>
  <si>
    <t>DDD Nursing Assessment Request Recommended</t>
  </si>
  <si>
    <t>DTA Service Request Recommended</t>
  </si>
  <si>
    <t>Employment/VR Service Request Recommended</t>
  </si>
  <si>
    <t>Speech Therapy Service Request Recommended</t>
  </si>
  <si>
    <t>Physical Therapy Service Request Recommended</t>
  </si>
  <si>
    <t>ABA Service Request Recommended</t>
  </si>
  <si>
    <t>FBA Service Request Recommended</t>
  </si>
  <si>
    <t>Music Therapy Service Request Recommended</t>
  </si>
  <si>
    <t>Counseling/Therapy Service Request Recommended</t>
  </si>
  <si>
    <t>Behavioral Health Service Request Recommend Increased Involvement</t>
  </si>
  <si>
    <t>DTA Service Delivery Needed (Listed in PCSP) Needed (listed in PCSP/not received)</t>
  </si>
  <si>
    <t>Employment/VR Service Delivery Needed (listed in PCSP/not received)</t>
  </si>
  <si>
    <t>Speech Therapy Service Delivery Needed (listed in PCSP/not received)</t>
  </si>
  <si>
    <t>Occupational Therapy Service Delivery Needed (listed in PCSP/not received)</t>
  </si>
  <si>
    <t>Physical Therapy Service Delivery Needed (listed in PCSP/not received)</t>
  </si>
  <si>
    <t>ABA Service Delivery Needed (listed in PCSP/not received)</t>
  </si>
  <si>
    <t>FBA Service Delivery Needed (listed in PCSP/not received)</t>
  </si>
  <si>
    <t>Music Therapy Service Delivery Needed (listed in PCSP/not received)</t>
  </si>
  <si>
    <t>Counseling/Therapy Service Delivery Needed (listed in PCSP/not received)</t>
  </si>
  <si>
    <t>Behavioral Health Services Delivery Needed (between providers)</t>
  </si>
  <si>
    <t>Occupational Therapy Service Request Recommended</t>
  </si>
  <si>
    <t xml:space="preserve">Communication Device-FU Required </t>
  </si>
  <si>
    <t>SERVICES THAT COULD BENEFIT MEMBERS/NOT CURRENT SERVICE OR LISTED in PCSP</t>
  </si>
  <si>
    <t>SERVICES THAT ARE AUTHORIZED/IN PCSP ALTCS/NON ALTCS - NOT RECEIVED</t>
  </si>
  <si>
    <t>GH COMPLIANCE</t>
  </si>
  <si>
    <t>Put 1 for all that apply</t>
  </si>
  <si>
    <t>SPECIFIC REQUESTS</t>
  </si>
  <si>
    <t>Document any specific requets/needs if applicable</t>
  </si>
  <si>
    <t>SPECIFIC QV/GH Training Needed (Select Yes/No for each)</t>
  </si>
  <si>
    <t>Art 9</t>
  </si>
  <si>
    <t>BTP Workshop</t>
  </si>
  <si>
    <t>Documentation-tracking/charting</t>
  </si>
  <si>
    <t>Incident reporting</t>
  </si>
  <si>
    <t>HAB/BTP goals-skill building</t>
  </si>
  <si>
    <r>
      <t xml:space="preserve">Goal progress status </t>
    </r>
    <r>
      <rPr>
        <b/>
        <i/>
        <sz val="11"/>
        <color theme="1"/>
        <rFont val="Calibri"/>
        <family val="2"/>
      </rPr>
      <t>(dropdown)</t>
    </r>
    <r>
      <rPr>
        <b/>
        <sz val="11"/>
        <color theme="1"/>
        <rFont val="Calibri"/>
        <family val="2"/>
      </rPr>
      <t>:</t>
    </r>
  </si>
  <si>
    <t>Med admin</t>
  </si>
  <si>
    <t>Self-Abuse/Self Injurious Behavior</t>
  </si>
  <si>
    <t>911 (police and/or ambulance and/or fire)</t>
  </si>
  <si>
    <t>Communication Preferences filled out completely</t>
  </si>
  <si>
    <t>Missing Providers or Info:</t>
  </si>
  <si>
    <t>Missing Info/Blanks:</t>
  </si>
  <si>
    <t>Guardian clearly identified</t>
  </si>
  <si>
    <t>911</t>
  </si>
  <si>
    <r>
      <t xml:space="preserve">Current behavior status </t>
    </r>
    <r>
      <rPr>
        <b/>
        <i/>
        <sz val="11"/>
        <color theme="1"/>
        <rFont val="Calibri"/>
        <family val="2"/>
      </rPr>
      <t>(dropdown)</t>
    </r>
    <r>
      <rPr>
        <b/>
        <sz val="11"/>
        <color theme="1"/>
        <rFont val="Calibri"/>
        <family val="2"/>
      </rPr>
      <t>:</t>
    </r>
  </si>
  <si>
    <t>MPR Data</t>
  </si>
  <si>
    <t>Choose</t>
  </si>
  <si>
    <t>SEPT</t>
  </si>
  <si>
    <t>DIAGNOSES INFO</t>
  </si>
  <si>
    <t>Are all Behavioral, Medical and DDD diagnoses easily identified?</t>
  </si>
  <si>
    <t>List them here:</t>
  </si>
  <si>
    <t>Behavioral:
Medical:
DDD:</t>
  </si>
  <si>
    <t>RATIO INFO</t>
  </si>
  <si>
    <t>List the ratio(s) here:</t>
  </si>
  <si>
    <t>Who is the Guardian?</t>
  </si>
  <si>
    <t>Is Member attending all medical and behavioral appointments?</t>
  </si>
  <si>
    <t>Do medications (name, dosage, frequency) listed match GH MARS?</t>
  </si>
  <si>
    <t>Are there any column blanks (including effective, side effects)?</t>
  </si>
  <si>
    <t>What is blank?</t>
  </si>
  <si>
    <t>List the differences here:</t>
  </si>
  <si>
    <t>If no, list meds here:</t>
  </si>
  <si>
    <t>Are all columns filled completely?</t>
  </si>
  <si>
    <t>Are height and weight provided and current?</t>
  </si>
  <si>
    <t>Which ones are missing?</t>
  </si>
  <si>
    <t>If no, list columns here:</t>
  </si>
  <si>
    <t>If no, list info here:</t>
  </si>
  <si>
    <t>If yes, list here:</t>
  </si>
  <si>
    <t>If no, list missing info here:</t>
  </si>
  <si>
    <t>If no, list Insurance here:</t>
  </si>
  <si>
    <t>Do goals match GH goal tracking verbatim?</t>
  </si>
  <si>
    <t>No blanks and all sections completed with applicable information?</t>
  </si>
  <si>
    <t>If no, list here:</t>
  </si>
  <si>
    <t>Is the current progress documented with a clear date of update?</t>
  </si>
  <si>
    <t>Do continent members have continent marked "yes"?</t>
  </si>
  <si>
    <t>Do incontinent members have continent marked "no" or "partial"?</t>
  </si>
  <si>
    <t>Are all of the member's DDD services are listed?</t>
  </si>
  <si>
    <t>Is member receiving all authorized Services?</t>
  </si>
  <si>
    <t>Are the service hours/frequency accurate?</t>
  </si>
  <si>
    <t>Are authorization hours current/not expired?</t>
  </si>
  <si>
    <t>If no, explain here:</t>
  </si>
  <si>
    <t>List the services not received:</t>
  </si>
  <si>
    <t>List the services not listed:</t>
  </si>
  <si>
    <t>Are all conditions the member is medicated for identified (HBP, constipation, etc.)?</t>
  </si>
  <si>
    <t>Are the goals SMART (specific, measureable, actionable, relevent, timebound)?</t>
  </si>
  <si>
    <t>Are all Health &amp; Safety Risks Identified?</t>
  </si>
  <si>
    <t>List missing conditions here:</t>
  </si>
  <si>
    <t>List missing risks here:</t>
  </si>
  <si>
    <t>Are all Behavior Risks identified?</t>
  </si>
  <si>
    <t>List missing behaviors here:</t>
  </si>
  <si>
    <t>Are all behaviors and risks mentioned in the risk assessment section identified?</t>
  </si>
  <si>
    <t>Is the Proper Terminology used for care and behavioral needs?</t>
  </si>
  <si>
    <t>Are assessments clear and supported?</t>
  </si>
  <si>
    <t>Are the sections are filled out completely and accurately?</t>
  </si>
  <si>
    <t>Is this section completed?  If yes, list what is written.  You don't have to copy the whole thing.</t>
  </si>
  <si>
    <t>List what is written here:</t>
  </si>
  <si>
    <t>Are all rights restrictions from BTP listed here?</t>
  </si>
  <si>
    <t>What are the Rights Restrictions and/or Restrictive Practices used?</t>
  </si>
  <si>
    <t>Is this section completed (not blank)?</t>
  </si>
  <si>
    <t>Does it have current oustanding issues listed with current dates?</t>
  </si>
  <si>
    <t>If no, list the reason(s) here:</t>
  </si>
  <si>
    <t>List concerns here:</t>
  </si>
  <si>
    <t>Do the meds and the reason for taking medication match the BTP?</t>
  </si>
  <si>
    <t>Are all medical or adaptive equipment and/or supplies listed?</t>
  </si>
  <si>
    <t>Are all hospitalizations and/or ER visits up to date?</t>
  </si>
  <si>
    <t>If no, list missing dates here:</t>
  </si>
  <si>
    <t>Do goals match MPR goals?</t>
  </si>
  <si>
    <t>What is the status of the plan?</t>
  </si>
  <si>
    <t>Do you know the BTP Submission status?</t>
  </si>
  <si>
    <t>Is a PRC Disposition in file with a Final Approval date?</t>
  </si>
  <si>
    <t>What is the PRC Disposition Final Approval Date?</t>
  </si>
  <si>
    <t>If no Final Approval, what is the PRC Status?</t>
  </si>
  <si>
    <t>Date associated:</t>
  </si>
  <si>
    <t>What is the date the BTP was prepared?</t>
  </si>
  <si>
    <t>Who was the BTP Author?</t>
  </si>
  <si>
    <t>What was the Member Ratio for the GH?</t>
  </si>
  <si>
    <t>How long has the Member been with the GH?</t>
  </si>
  <si>
    <t>Does the BTP and PCSP diagnoses match?</t>
  </si>
  <si>
    <t>List any differences:</t>
  </si>
  <si>
    <t>Does the BTP and PCSP adaptive equipment match?</t>
  </si>
  <si>
    <t>Does the BTP and PCSP psychotropic meds match?</t>
  </si>
  <si>
    <t>Are the BTP target behaviors being tracked by the GH?</t>
  </si>
  <si>
    <t>Are the BTP goal(s) in the PCSP?</t>
  </si>
  <si>
    <t>Are all PCSP and GH rights restrictions in BTP?</t>
  </si>
  <si>
    <t>Antecedents:</t>
  </si>
  <si>
    <t>Precursors:</t>
  </si>
  <si>
    <t>Alternative Replacement Behavior:</t>
  </si>
  <si>
    <t>Were all PRC changes made to the BTP?</t>
  </si>
  <si>
    <t>Does the BTP and MAR psychotropic meds match?</t>
  </si>
  <si>
    <t>Are the target behavior definitions, onset and offset clear?</t>
  </si>
  <si>
    <t>If no, why?</t>
  </si>
  <si>
    <t>Do the target behaviors match the daily behavior tracking?</t>
  </si>
  <si>
    <t>If no, list the differences:</t>
  </si>
  <si>
    <t>Are staff responses to target behaviors clear?</t>
  </si>
  <si>
    <t>Does the BTP goal address the functions of the target behavior(s)?</t>
  </si>
  <si>
    <t>Is the methodology clear and easy to follow?</t>
  </si>
  <si>
    <t>Brief Description of the Incident</t>
  </si>
  <si>
    <t>IR Info Comparison/Assessment</t>
  </si>
  <si>
    <t>Response</t>
  </si>
  <si>
    <t>Follow up Question</t>
  </si>
  <si>
    <t>Follow Up Question</t>
  </si>
  <si>
    <t>Follow Up Answer</t>
  </si>
  <si>
    <t>Does the number of staff involved match the member's ratio?</t>
  </si>
  <si>
    <t>Are the Summary, Description and Questions sections filled out completely and accurately?</t>
  </si>
  <si>
    <t>If no, why not?</t>
  </si>
  <si>
    <t>Were any P&amp;S holds used?</t>
  </si>
  <si>
    <t>List the hold here:</t>
  </si>
  <si>
    <t>Was the BTP current and approved when the hold(s) were used?</t>
  </si>
  <si>
    <t>Was the Guardian notified?</t>
  </si>
  <si>
    <t>Was the SC timely notified?</t>
  </si>
  <si>
    <t>Were there any verbally and/or documented IRs (with a date) that were not in the file?</t>
  </si>
  <si>
    <t>If yes, please list them here:</t>
  </si>
  <si>
    <t>SIB</t>
  </si>
  <si>
    <t>Inappropriate Sexual Behavior</t>
  </si>
  <si>
    <t>ISB</t>
  </si>
  <si>
    <t>Para</t>
  </si>
  <si>
    <t>Paramedics only</t>
  </si>
  <si>
    <t>JUNE</t>
  </si>
  <si>
    <t>JULY</t>
  </si>
  <si>
    <t>MED REVIEW</t>
  </si>
  <si>
    <t>BEHAVIOR TRACKING</t>
  </si>
  <si>
    <t>MPR</t>
  </si>
  <si>
    <t>Behavior Tracking Info Comparison/Assessment</t>
  </si>
  <si>
    <t>Are behaviors being tracked daily?</t>
  </si>
  <si>
    <t>Does the behavior tracking match incident reports?</t>
  </si>
  <si>
    <t>Is the GH tracking behaviors that are not in the BTP?</t>
  </si>
  <si>
    <t>If yes, list them here:</t>
  </si>
  <si>
    <t>Are goals being tracked daily or according to the goal?</t>
  </si>
  <si>
    <t>Are there goal teaching strategies?</t>
  </si>
  <si>
    <t>Are the goals being tracked according to the collection methodology?</t>
  </si>
  <si>
    <t>Is the GH tracking goals that are not in the PCSP?</t>
  </si>
  <si>
    <t>Goal Tracking and MPR Info Comparison/Assessment</t>
  </si>
  <si>
    <t>Do the MPR goal percentages match the daily goal tracking percentages?</t>
  </si>
  <si>
    <t>Psych and Non-Psych Appt Info Comparison/Assessment</t>
  </si>
  <si>
    <t>Were there med reviews in the file?</t>
  </si>
  <si>
    <t>Did the med reviews contain target behavior information?</t>
  </si>
  <si>
    <t>Were there Non-Psych appointment forms in the file?</t>
  </si>
  <si>
    <t>MAR Info Comparison/Assessment</t>
  </si>
  <si>
    <t>Is Member's name on the MAR?</t>
  </si>
  <si>
    <t>Is the month clearly indicated on the MAR?</t>
  </si>
  <si>
    <t>Are staff names and initials on the MAR?</t>
  </si>
  <si>
    <t>Are there unexplained blanks on the MAR?</t>
  </si>
  <si>
    <t>Are staff using the correct code/keys on the MAR?</t>
  </si>
  <si>
    <t>If no, give examples:</t>
  </si>
  <si>
    <t>Are there med errors and/or med refusals?</t>
  </si>
  <si>
    <t>Are there IRs for the med errors and/or med refusals?</t>
  </si>
  <si>
    <t>Guideline 1 - Follow a Healthy Dietary Pattern</t>
  </si>
  <si>
    <t>Guideline 2 - Customize and Enjoy Food within Personal Preferences and Dietary Constraints</t>
  </si>
  <si>
    <t>Guideline 3 - Meet Food Group Needs</t>
  </si>
  <si>
    <t>Guideline 4 - Limit Foods High in Sugars, Saturated Fat, and Sodium</t>
  </si>
  <si>
    <t>Were staff aware of this Member's diet?</t>
  </si>
  <si>
    <t>Food Info and Assessment</t>
  </si>
  <si>
    <t>Did staff know what this type of diet means/entails?</t>
  </si>
  <si>
    <t>Is the Member eating the recommended serving of fruits each day?</t>
  </si>
  <si>
    <t>Is the Member eating the recommended serving of vegetables each day?</t>
  </si>
  <si>
    <t>Is the Member eating the recommended serving of lean proteins each day?</t>
  </si>
  <si>
    <t>Was there a prescription in the file from the doctor for this diet?</t>
  </si>
  <si>
    <t>If no, list the reasons why here:</t>
  </si>
  <si>
    <t>Was there food/snacks in the GH that the Member likes to eat?</t>
  </si>
  <si>
    <t>Follow Up Answer (If N/A, type here)</t>
  </si>
  <si>
    <t>Is the Member eating the recommended serving of dairy each day?</t>
  </si>
  <si>
    <t>Is the Member eating the recommended serving of grains each day?</t>
  </si>
  <si>
    <t xml:space="preserve">Did the food present in the GH support the Member's special diet? </t>
  </si>
  <si>
    <t>Do the Member's snacks and meals follow a healthy diet pattern?</t>
  </si>
  <si>
    <t>Are there barriers stopping the Member from eating foods that follow a healthy diet pattern?</t>
  </si>
  <si>
    <t>Did the GH have food that were nutrient dense?</t>
  </si>
  <si>
    <t xml:space="preserve">Did the GH have more foods that were high in sugar, saturated fat and sodium than nutrient dense foods? </t>
  </si>
  <si>
    <t>How many times a week does the Member eat fast food?</t>
  </si>
  <si>
    <t>PCSP Safeguards Assessment</t>
  </si>
  <si>
    <t>Were the PCSP Safeguards in the file or provided to you?</t>
  </si>
  <si>
    <t>Does the Member require special transportation accommodations?</t>
  </si>
  <si>
    <t>Does the Member have access to chemicals in the GH?</t>
  </si>
  <si>
    <t>Does the Member have access to meds in the GH?</t>
  </si>
  <si>
    <t>Does the Member have access to their money?</t>
  </si>
  <si>
    <t>Does the Member have alone time in the community?</t>
  </si>
  <si>
    <t>If yes, how much time?</t>
  </si>
  <si>
    <t>Does the Member have alone time in the GH (this is time without staff present)?</t>
  </si>
  <si>
    <t>Do the staff make food that the Member likes to eat and follows any diet or restrictions?</t>
  </si>
  <si>
    <t>If yes, list the diet and restrictions here:</t>
  </si>
  <si>
    <t>Does the Member make their own choices for meals and snacks?</t>
  </si>
  <si>
    <t>Does the Member have access or opportunity to purchase food or drink at any time?</t>
  </si>
  <si>
    <t>Document Assessment</t>
  </si>
  <si>
    <t>PCSP Safeguards</t>
  </si>
  <si>
    <t>Vital Information</t>
  </si>
  <si>
    <t>Summary of Individualized Needs</t>
  </si>
  <si>
    <t>Routine and Emergency Medical Consent</t>
  </si>
  <si>
    <t>Psychotropic/Behavior Modifying Medication Consent(s)</t>
  </si>
  <si>
    <t>Medical History</t>
  </si>
  <si>
    <t>Medication History/Log</t>
  </si>
  <si>
    <t>Daily Target Behavior Tracking</t>
  </si>
  <si>
    <t>AIMS/TD Evaluation</t>
  </si>
  <si>
    <t>Goal Teaching Strategies</t>
  </si>
  <si>
    <t>Medical Records and/or Appointment Forms</t>
  </si>
  <si>
    <t>HAB Master Staffing Schedule</t>
  </si>
  <si>
    <t>Sleep Chart/Tracking (if applicable)</t>
  </si>
  <si>
    <t>Blood Sugar Chart/Tracking (if applicable)</t>
  </si>
  <si>
    <t>Blood Pressure Chart/Tracking (if applicable)</t>
  </si>
  <si>
    <t>Seizure Log/Tracking (if applicable)</t>
  </si>
  <si>
    <t>ASSESSMENT DOCS (Were more than just the current month available?)</t>
  </si>
  <si>
    <t>List months here:</t>
  </si>
  <si>
    <t>Is Member receiving all authorized PCSP Services?</t>
  </si>
  <si>
    <t>Are there beneficial services the Member is not receiving?</t>
  </si>
  <si>
    <t>If yes, list the services here:</t>
  </si>
  <si>
    <t>STAFFING RATIO (at GH)</t>
  </si>
  <si>
    <t>If yes, how often?</t>
  </si>
  <si>
    <t>Any in-patient BH hospitalization(s)?</t>
  </si>
  <si>
    <t>List dates here:</t>
  </si>
  <si>
    <t>QV/GH Staff knowledge of the Member</t>
  </si>
  <si>
    <t>Explain your response here:</t>
  </si>
  <si>
    <t>If no or unclear, why?</t>
  </si>
  <si>
    <t>Is there police and/or Crisis involvement?</t>
  </si>
  <si>
    <t>Does the GH have quality Documentation and Reporting practices?</t>
  </si>
  <si>
    <t>Is member in a weekday program?</t>
  </si>
  <si>
    <t>Is there community involvement?</t>
  </si>
  <si>
    <t>Any concerns with Guardianship?</t>
  </si>
  <si>
    <t>Are there med resource info available (other than going online)?</t>
  </si>
  <si>
    <t>Are there any concerns with Med Admin Practices?</t>
  </si>
  <si>
    <t>If yes, list reason(s) here:</t>
  </si>
  <si>
    <t>What is missing, blank, etc?</t>
  </si>
  <si>
    <t>Are the IRs Completed Fully?</t>
  </si>
  <si>
    <t>Are the IRs Signed by Person Completing and the Supervisor?</t>
  </si>
  <si>
    <t>Are IR Notifications completed and timely?</t>
  </si>
  <si>
    <t>If no, how many are not?</t>
  </si>
  <si>
    <t>Does the number of staff involved match the Member's ratio?</t>
  </si>
  <si>
    <t>Do the number of IRs and the target behavior numbers coincide?</t>
  </si>
  <si>
    <t>Are there possible unreported incidents?</t>
  </si>
  <si>
    <t>If yes, explain here:</t>
  </si>
  <si>
    <t>Are there verified unreported incidents?</t>
  </si>
  <si>
    <t>If yes, list dates and incidents here:</t>
  </si>
  <si>
    <t>Medical/Injury Concerns</t>
  </si>
  <si>
    <t>Number of IRs for each</t>
  </si>
  <si>
    <t>Most recent date occurred:</t>
  </si>
  <si>
    <t>Object as Weapon</t>
  </si>
  <si>
    <t>911 Called</t>
  </si>
  <si>
    <t>Property Damage/Destruction</t>
  </si>
  <si>
    <t>Self-Injurious Behaviors</t>
  </si>
  <si>
    <t>Were there any verbally reported?</t>
  </si>
  <si>
    <t>If yes, by who?</t>
  </si>
  <si>
    <t>Were there any documented (not including on an IR)?</t>
  </si>
  <si>
    <t>if yes, what document?</t>
  </si>
  <si>
    <t>Is there a current/PRC approved BTP?</t>
  </si>
  <si>
    <t>Are there possible unreported?</t>
  </si>
  <si>
    <t>If yes, please indicate why.</t>
  </si>
  <si>
    <t>Was there goal tracking or MPRs available?</t>
  </si>
  <si>
    <t>Does the goals on the tracking match the goals in the PCSP?</t>
  </si>
  <si>
    <t>If no, list why here:</t>
  </si>
  <si>
    <t>Is the GH tracking goals?</t>
  </si>
  <si>
    <t>If no, list the reasons why they're not:</t>
  </si>
  <si>
    <t>Are the goals relevant to member?</t>
  </si>
  <si>
    <t>Are there goal tracking blanks and/or coding issues?</t>
  </si>
  <si>
    <t>Member Requested Services and/or Needs</t>
  </si>
  <si>
    <t>GH Requested Services and/or Needs</t>
  </si>
  <si>
    <t>Guardian Requested Services and/or Needs</t>
  </si>
  <si>
    <t>Monitor Requested Services and/or Needs</t>
  </si>
  <si>
    <t>Positive behavior support</t>
  </si>
  <si>
    <t>Member files (record keeping)</t>
  </si>
  <si>
    <t>MEMBER AHCCCS ID</t>
  </si>
  <si>
    <t>MEMBER ASSISTS ID</t>
  </si>
  <si>
    <t>MEMBER DISTRICT</t>
  </si>
  <si>
    <t>Pre-Visit Information</t>
  </si>
  <si>
    <t>How many times did you have to contact the QV before receiving a response?</t>
  </si>
  <si>
    <t>Please list the dates here:</t>
  </si>
  <si>
    <t>Who were you able to speak to about the visit (name and title)?</t>
  </si>
  <si>
    <t>What was their email and/or phone number?</t>
  </si>
  <si>
    <t>Were there any accommodations requested?</t>
  </si>
  <si>
    <t>If yes, please indicate which one:</t>
  </si>
  <si>
    <t>ASL, Interpreter, Preferred Support Person, Other (explain)</t>
  </si>
  <si>
    <t>Does the Member have a guardian?</t>
  </si>
  <si>
    <t>If so, please list their name and contact information here:</t>
  </si>
  <si>
    <t>If no, indicate why.</t>
  </si>
  <si>
    <t>ADHS Information</t>
  </si>
  <si>
    <t>Vendor Name</t>
  </si>
  <si>
    <t>Group Home Name</t>
  </si>
  <si>
    <t>Address</t>
  </si>
  <si>
    <t>Phone Number</t>
  </si>
  <si>
    <t>License Number</t>
  </si>
  <si>
    <t>License Effective Date</t>
  </si>
  <si>
    <t>License Expires Date</t>
  </si>
  <si>
    <t>What type of GH is this?</t>
  </si>
  <si>
    <t>Visit Information</t>
  </si>
  <si>
    <t>Was this an unannounced visit?</t>
  </si>
  <si>
    <t>Did you have to make mulitple trips to the GH to complete the visit?</t>
  </si>
  <si>
    <t>If yes, please indicate how many trips and why.</t>
  </si>
  <si>
    <t>MANAGEMENT INTERVIEW</t>
  </si>
  <si>
    <t>Were you able to interview the Group Home Manager or another Person in Management?</t>
  </si>
  <si>
    <t>If no, please indicate why not.</t>
  </si>
  <si>
    <t>What is the name and title of the person interviewed?</t>
  </si>
  <si>
    <t>VISIT DATE AND START AND END TIME</t>
  </si>
  <si>
    <t>How long have you worked with the Member?</t>
  </si>
  <si>
    <t>Does the Member have a Guardian?</t>
  </si>
  <si>
    <t>What is the relationship of the Member and guardian?</t>
  </si>
  <si>
    <t>If N/A, indicate here:</t>
  </si>
  <si>
    <t>Do you have any concerns with the Member and guardian's relationship?</t>
  </si>
  <si>
    <t>If yes, please indicate why here:</t>
  </si>
  <si>
    <t>What is the Member's staffing ratio?</t>
  </si>
  <si>
    <t>Does the Member have alone time?</t>
  </si>
  <si>
    <t>How much alone time in each?</t>
  </si>
  <si>
    <t>Is the GH always in ratio?</t>
  </si>
  <si>
    <t>Does the Member get along with their housemates?</t>
  </si>
  <si>
    <t>What is the Member's DDD diagnosis?</t>
  </si>
  <si>
    <t>Does the Member have any medical diagnoses?</t>
  </si>
  <si>
    <t>Does the Member have any behavior health diagnoses?</t>
  </si>
  <si>
    <t>If the Member is non-verbal, do they have any adaptive equipment?</t>
  </si>
  <si>
    <t>If yes, list here and if no, indicate why:</t>
  </si>
  <si>
    <t>Does the Member attend all medical and behavioral health appointments?</t>
  </si>
  <si>
    <t>Does the Member have incontinence with either bladder or bowel or both?</t>
  </si>
  <si>
    <t>If yes, indicate which one.</t>
  </si>
  <si>
    <t>What are some of the Member's health, safety and behavioral risks?</t>
  </si>
  <si>
    <t>Does the Member take behavior modifying medication?</t>
  </si>
  <si>
    <t>Does the Member have a current/PRC approved BTP?</t>
  </si>
  <si>
    <t>What are the Member's target behaviors?</t>
  </si>
  <si>
    <t>How often does the Member exhibit their target behaviors?</t>
  </si>
  <si>
    <t>Are the police, 911 and/or Crisis ever called?</t>
  </si>
  <si>
    <t>If yes, who and how often?</t>
  </si>
  <si>
    <t>Have the Member's target behaviors decreased?</t>
  </si>
  <si>
    <t>Does the Member ever need P&amp;S physical interventions during a behavior?</t>
  </si>
  <si>
    <t>If yes, how often?  Give specific dates if possible.</t>
  </si>
  <si>
    <t>Has the Member been inpatient in the last year?</t>
  </si>
  <si>
    <t>If so, list why and when here:</t>
  </si>
  <si>
    <t>Do you know  what services the Member currently receives?</t>
  </si>
  <si>
    <t>Is the Member in DTA, work or go to school?</t>
  </si>
  <si>
    <t>If yes, indicate what here:</t>
  </si>
  <si>
    <t>Are there any services the Member would benefit from that they are not already receiving?</t>
  </si>
  <si>
    <t>If yes, indicate the services here:</t>
  </si>
  <si>
    <t>Do you think you get adequate support and guidance from the Member's Support Coordinator?</t>
  </si>
  <si>
    <t>Any additional comments, questions and/or concerns?</t>
  </si>
  <si>
    <t>Please list them here:</t>
  </si>
  <si>
    <t>GUARDIAN INTERVIEW</t>
  </si>
  <si>
    <t>Were you able to complete an interview with the Member's guardian?</t>
  </si>
  <si>
    <t>How often do you get to see the Member?</t>
  </si>
  <si>
    <t>What are some of their behavioral health diagnoses?</t>
  </si>
  <si>
    <t>What are the current services the Member receives?</t>
  </si>
  <si>
    <t>Are there any services the Member would benefit from that they don't already receive?</t>
  </si>
  <si>
    <t>Are there any services that have been requested but not received?</t>
  </si>
  <si>
    <t>How long has the Member been waiting for these services?</t>
  </si>
  <si>
    <t>Are there services that have been requested but not received?</t>
  </si>
  <si>
    <t>Does the Member have any special diets and/or dietary restrictions?</t>
  </si>
  <si>
    <t>Does the member have any special diets and/or dietary restrictions?</t>
  </si>
  <si>
    <t>What are some of the Member's target behaviors?</t>
  </si>
  <si>
    <t>Has there been a decrease in the Member's behaviors over the last year?</t>
  </si>
  <si>
    <t>Does the Member actively participate in their HAB and BTP goals?</t>
  </si>
  <si>
    <t>Does the member actively participate in their HAB and/or BTP goals?</t>
  </si>
  <si>
    <t>Has the Member been hospitalized in the past year?</t>
  </si>
  <si>
    <t>If yes, please list dates and why</t>
  </si>
  <si>
    <t>Is the GH able to accommodate the special diet and/or dietary restrictions?</t>
  </si>
  <si>
    <t>Does the Member have a current PCSP?</t>
  </si>
  <si>
    <t>Do you have any concerns with the Member's current GH/placement?</t>
  </si>
  <si>
    <t>If yes, please explain why.</t>
  </si>
  <si>
    <t>Were you able to interview the Member's staff?</t>
  </si>
  <si>
    <t>What is the name of the person interviewed?</t>
  </si>
  <si>
    <t>STAFF INTERVIEW</t>
  </si>
  <si>
    <t>Does the Member do any activities in the community?</t>
  </si>
  <si>
    <t>If yes, what do they do?</t>
  </si>
  <si>
    <t>Does the Member ever miss and/or refuse to take their medication?</t>
  </si>
  <si>
    <t>Does the Member refuse to participate in goals?</t>
  </si>
  <si>
    <t>Do you think you get adequate training, support and guidance from management?</t>
  </si>
  <si>
    <t>Were you able to interview the Member?</t>
  </si>
  <si>
    <t>How long have you lived in this GH?</t>
  </si>
  <si>
    <t>Do you feel safe living here?</t>
  </si>
  <si>
    <t>Do you have a special diet or any food restrictions?</t>
  </si>
  <si>
    <t>If yes, what are they?</t>
  </si>
  <si>
    <t>Do you get along with your housemates?</t>
  </si>
  <si>
    <t>If yes, please indicate what they are here:</t>
  </si>
  <si>
    <t>Do you know what services you receive?</t>
  </si>
  <si>
    <t>If yes, can you list them?</t>
  </si>
  <si>
    <t>MEMBER INTERVIEW</t>
  </si>
  <si>
    <t>Are there any services you want that you're not already receiving?</t>
  </si>
  <si>
    <t>Do your staff help you when you ask them?</t>
  </si>
  <si>
    <t>Do your staff ever yell at you?</t>
  </si>
  <si>
    <t>Do your staff ever put you in a hold and/or restraint?</t>
  </si>
  <si>
    <t>Have your staff ever hurt you?</t>
  </si>
  <si>
    <t>If yes, what happened?</t>
  </si>
  <si>
    <t>Do you take your meds every day?</t>
  </si>
  <si>
    <t>Do you get to pick what food you want to eat at the GH?</t>
  </si>
  <si>
    <t>What do you do on the weekend?</t>
  </si>
  <si>
    <t>Do you want to change anything about your GH?</t>
  </si>
  <si>
    <t>If yes, what?</t>
  </si>
  <si>
    <t>Do you get support and guidance from your guardian?</t>
  </si>
  <si>
    <t>Do you get support and guidance from your Support Coordinator?</t>
  </si>
  <si>
    <t>Do you have privacy when you need it?</t>
  </si>
  <si>
    <t>Do you have access to food and drinks when you want them?</t>
  </si>
  <si>
    <t>Were there any accessibility  concerns around the home?</t>
  </si>
  <si>
    <t>Was the GH free from damages that pose a hazard?</t>
  </si>
  <si>
    <t>Was the home free from offensive odors?</t>
  </si>
  <si>
    <t>Were the Member's books on site for review?</t>
  </si>
  <si>
    <t>How many staff were present at the time of the visit?</t>
  </si>
  <si>
    <t>How many members were present at the time of the visit?</t>
  </si>
  <si>
    <t>Were medications stored according to Code?</t>
  </si>
  <si>
    <t>If no, please explain why not here:</t>
  </si>
  <si>
    <t>Was there medication resource information available on hand (and not just electronically)?</t>
  </si>
  <si>
    <t>If yes, what resource did they have?</t>
  </si>
  <si>
    <t>Did the medication resource meet all the requirements?</t>
  </si>
  <si>
    <t>Were there any environmental circumstances that could affect the Member?</t>
  </si>
  <si>
    <t>If yes, indicate here and do an IR</t>
  </si>
  <si>
    <t>Were there any verbal reports or allegations of abuse and neglect without an IR?</t>
  </si>
  <si>
    <t>Were there any verbal reports of the Member having a serious injury without an IR?</t>
  </si>
  <si>
    <t>Were there any verbal reports of suicide attempts by the Member without an IR?</t>
  </si>
  <si>
    <t>Were there any verbal reports or allegations of criminal activity and/or fraud without an IR?</t>
  </si>
  <si>
    <t>Were there any verbal reports of emergency or unplanned medical care without an IR?</t>
  </si>
  <si>
    <t>Was historical information available to you during the visit?</t>
  </si>
  <si>
    <t>If no, indicate where the historical documents were:</t>
  </si>
  <si>
    <t>Does the Member participate in or do any physical activity on a regular basis?</t>
  </si>
  <si>
    <t>Does the GH have the food and resources to meet these dietary restrictions?</t>
  </si>
  <si>
    <t>Are you involved with and notified of any changes regarding the Member?</t>
  </si>
  <si>
    <t>Does the Member have easy access to the adaptive equipment?</t>
  </si>
  <si>
    <t>Are all behavioral health services or NON-ALTCS  listed?</t>
  </si>
  <si>
    <t>What is the Member's DDD qualifying diagnosis?</t>
  </si>
  <si>
    <t>Does the Member have any limitations with eye sight, hearing, walking, etc.?</t>
  </si>
  <si>
    <t>If yes, who provides the briefs for the Member?</t>
  </si>
  <si>
    <t>Have the police, 911 and/or Crisis ever been called?</t>
  </si>
  <si>
    <t>Are there any trainings you would like to see offered or feel needs to be offered?</t>
  </si>
  <si>
    <t>Do the staff make snacks and/or meals that you like or do not like?</t>
  </si>
  <si>
    <t>If yes, please list them here?</t>
  </si>
  <si>
    <t>List the dates of the reviews here:</t>
  </si>
  <si>
    <t>Is the Member attending all Non-Psych appointments?</t>
  </si>
  <si>
    <t>If yes, indicate with who:</t>
  </si>
  <si>
    <t>GH Daily Tracking</t>
  </si>
  <si>
    <t>Does the Member have any adaptive and/or medical equipment for these limitations?</t>
  </si>
  <si>
    <t>If the Member is incontinent, do they require the use of briefs and if so, who provides them?</t>
  </si>
  <si>
    <t>BTP Info Comparison/Assessment - ONLY DO THE REMAINING SECTIONS FOR BTPS WITH A PRC DISPOSITION FORM IN THE FILE</t>
  </si>
  <si>
    <t>PCSP Planning Meeting Review</t>
  </si>
  <si>
    <t>Was there a Planning Meeting Review in the file?</t>
  </si>
  <si>
    <t>If yes, list the date(s) here:</t>
  </si>
  <si>
    <t>Was the Guardian/Member in attendance?</t>
  </si>
  <si>
    <t>Are the Planning Meetings being conducted at least every 90 days?</t>
  </si>
  <si>
    <t>I. Meeting Information</t>
  </si>
  <si>
    <t>Was the Review Type marked?</t>
  </si>
  <si>
    <t>Was the Meeting Location Type filled out completely/correctly?</t>
  </si>
  <si>
    <t>Was there narrative written in the observations and interactions section?</t>
  </si>
  <si>
    <t>II. Plan Review And Team Feedback</t>
  </si>
  <si>
    <t>Are all questions answered and narrative sections filled out completely/correctly?</t>
  </si>
  <si>
    <t>III. Medical Supports And Information</t>
  </si>
  <si>
    <t>If no, what is missing?</t>
  </si>
  <si>
    <t>Are there any appointments that haven't been included?</t>
  </si>
  <si>
    <t>If yes, list the dates here:</t>
  </si>
  <si>
    <t>Are there any medication changes that have not been included?</t>
  </si>
  <si>
    <t>If yes, list the changes here:</t>
  </si>
  <si>
    <t>Are there any hospitalizations that have not been included?</t>
  </si>
  <si>
    <t>Are there any medical conditions/diagnoses that haven't been included?</t>
  </si>
  <si>
    <t>Are there any Behavioral Health services that haven't been included?</t>
  </si>
  <si>
    <t>Are there any changes to the BTP that hasn't been mentioned?</t>
  </si>
  <si>
    <t>If yes, state the change(s) here:</t>
  </si>
  <si>
    <t>Is the BTP still current?</t>
  </si>
  <si>
    <t>If no, when did the plan expire?</t>
  </si>
  <si>
    <t>IV. Individual Goals And Outcomes</t>
  </si>
  <si>
    <t>Were there any new, revised or discontinued goals?</t>
  </si>
  <si>
    <t>If yes, please type the new and/or revised goal and/or list which goal(s) was discontinued:</t>
  </si>
  <si>
    <t>V. Current Services Authorized</t>
  </si>
  <si>
    <t>Were there any changes to services?</t>
  </si>
  <si>
    <t>VI. Service Model Selected</t>
  </si>
  <si>
    <t>Were there any changes made to the service model?</t>
  </si>
  <si>
    <t>VII. Risks</t>
  </si>
  <si>
    <t>Were there any new risks or changes made to current risks?</t>
  </si>
  <si>
    <t>VIII. Member Rights Restrictions</t>
  </si>
  <si>
    <t>Were there any new Rights Restrictions implemented or changes made to current Rights Restrictions?</t>
  </si>
  <si>
    <t>IX. Action Plan</t>
  </si>
  <si>
    <t>If no, list what's missing here:</t>
  </si>
  <si>
    <t>X. Next Meeting Information</t>
  </si>
  <si>
    <t>Is this section filled out completely?</t>
  </si>
  <si>
    <t>If no, list what is not answered and/or blank here:</t>
  </si>
  <si>
    <t>XI. Consent/Signature</t>
  </si>
  <si>
    <t>Was the Planning Meeting Review signed by the Guardian/Member?</t>
  </si>
  <si>
    <t>Was the Meeting History included?</t>
  </si>
  <si>
    <t>Does the Member's BTP contain information and strategies to help you support the Member?</t>
  </si>
  <si>
    <t>Do the staff help you when you're upset?</t>
  </si>
  <si>
    <t>Do you work on your goals with your staff?</t>
  </si>
  <si>
    <t>If no, why not?  If yes, do you know how often?</t>
  </si>
  <si>
    <t>Do you have a guardian?</t>
  </si>
  <si>
    <t>If yes, who is your gurdian?</t>
  </si>
  <si>
    <t>Were there any verbal reports of P&amp;S without an IR?</t>
  </si>
  <si>
    <t>GROUP HOME WALKTHROUGH</t>
  </si>
  <si>
    <t>Is the Member's Ratio at the GH identified in the plan?</t>
  </si>
  <si>
    <t>Does the Member have access to bodies of water?</t>
  </si>
  <si>
    <t>What is the name and title/relationship of the person interviewed?</t>
  </si>
  <si>
    <t>Please list the dates of contact and if no contact, indicate why.</t>
  </si>
  <si>
    <t>Were you able to make contact with the guardian?  (Make 2 attempts to contact)</t>
  </si>
  <si>
    <t>Physical Activity Info and Assessment</t>
  </si>
  <si>
    <t>Does the Member have any recommendations, doctor prescribed or goal(s) for physical activity?</t>
  </si>
  <si>
    <t>Does the Member require any modifications for this physical activity?</t>
  </si>
  <si>
    <t>If yes, what is the physical activity?</t>
  </si>
  <si>
    <t>If yes, what are the modifications?</t>
  </si>
  <si>
    <t>Is the Member receiving/participating in this physical activity?</t>
  </si>
  <si>
    <t>Is the GH following the modifications?</t>
  </si>
  <si>
    <t>List Any Positives About the GH</t>
  </si>
  <si>
    <t>Was there at least 3 days worth of food in  the GH based on the menu and/or special dietary needs?</t>
  </si>
  <si>
    <t>Does the Member have ALTCS?</t>
  </si>
  <si>
    <t>Is email or fax submission being utilized if the Member does not have ALTCS or is in a rural community?</t>
  </si>
  <si>
    <t>If the above is answered in the affirmative, are there 3 months of IRs in the Member's file?</t>
  </si>
  <si>
    <t>If yes, is the GH utilizing the new IR reporting process?</t>
  </si>
  <si>
    <t>Was there a menu posted in the GH?</t>
  </si>
  <si>
    <t>Do you do any physical activities?</t>
  </si>
  <si>
    <t>If yes, what physical activities do you do?</t>
  </si>
  <si>
    <t>If yes, is it easy for you to do these activities or would a modification help?</t>
  </si>
  <si>
    <t>If yes, what type of modification would help?</t>
  </si>
  <si>
    <t>IR</t>
  </si>
  <si>
    <t>Incident Report</t>
  </si>
  <si>
    <t>Monthly Progress Report</t>
  </si>
  <si>
    <t>Person Centered Service Plan</t>
  </si>
  <si>
    <t>Behavior Treatment Plan</t>
  </si>
  <si>
    <t>Medication Administration Record</t>
  </si>
  <si>
    <t>GH</t>
  </si>
  <si>
    <t>Group Home</t>
  </si>
  <si>
    <t>QV</t>
  </si>
  <si>
    <t>Qualified Vendor</t>
  </si>
  <si>
    <t>Word/Phrase Meaning</t>
  </si>
  <si>
    <t>Behavior Health hospitalization and/or observation</t>
  </si>
  <si>
    <t>Abbreviations used in the Incident Reporting section and throughout the Tool</t>
  </si>
  <si>
    <t>Urgent Care/ER Hospital - non-behavioral related</t>
  </si>
  <si>
    <t>Police Involvement only-arrived on scene</t>
  </si>
  <si>
    <t>Medical/Health Issue (non-behavioral: flu, minor injury, etc.)</t>
  </si>
  <si>
    <t>Is Insurance information repeated?</t>
  </si>
  <si>
    <t>Are Insurance phone numbers listed?</t>
  </si>
  <si>
    <t>Is the Prescribing Physician's name listed for each medication?</t>
  </si>
  <si>
    <t>Is SMI Eligibility Determination completed?</t>
  </si>
  <si>
    <t>Is behavior marked yes if member is on psychotropic medications?</t>
  </si>
  <si>
    <t>Are the behavior type, frequency, and interventions noted?</t>
  </si>
  <si>
    <t>Date(s) of Document</t>
  </si>
  <si>
    <t>90-Day PCSP Reviews</t>
  </si>
  <si>
    <t>PRC Disposition Form</t>
  </si>
  <si>
    <t>MV</t>
  </si>
  <si>
    <t>Monitoring Visit</t>
  </si>
  <si>
    <t>Was Document Provided Prior to the MV, if requested?</t>
  </si>
  <si>
    <t>Was Document Available On-Site?</t>
  </si>
  <si>
    <t>If the Document was On-Site, was it Electronic or Hard Copy?</t>
  </si>
  <si>
    <t>Was the Document Requested Post-MV?</t>
  </si>
  <si>
    <t>Was the Document Requested Post-MV Received or Not Received?</t>
  </si>
  <si>
    <t>Daily HAB Goal Tracking</t>
  </si>
  <si>
    <t>Daily BTP Goal Tracking</t>
  </si>
  <si>
    <t>Progress Notes</t>
  </si>
  <si>
    <t>N/A</t>
  </si>
  <si>
    <t>Received</t>
  </si>
  <si>
    <t>Not Received</t>
  </si>
  <si>
    <t>R/NR</t>
  </si>
  <si>
    <t>YES/NO/NA</t>
  </si>
  <si>
    <t>Did the GH have 6 months of all requested documentation available?</t>
  </si>
  <si>
    <t>If no, please indicate why here:</t>
  </si>
  <si>
    <t>Type of Group Home</t>
  </si>
  <si>
    <t>Individuals with Developmental Disabilities</t>
  </si>
  <si>
    <t>Nursing Supported Group Home</t>
  </si>
  <si>
    <t>Behavioral Supported Group Home</t>
  </si>
  <si>
    <t>Qualifying Diagnosis</t>
  </si>
  <si>
    <t>Intellectual/Cognitive Disability</t>
  </si>
  <si>
    <t>Autism</t>
  </si>
  <si>
    <t>Epilepsy</t>
  </si>
  <si>
    <t>Down Syndrome</t>
  </si>
  <si>
    <t>Cerebral Palsy</t>
  </si>
  <si>
    <t>Numbers</t>
  </si>
  <si>
    <t>Meds match</t>
  </si>
  <si>
    <t>Yes</t>
  </si>
  <si>
    <t>No</t>
  </si>
  <si>
    <t>No MAR</t>
  </si>
  <si>
    <t>No BTP</t>
  </si>
  <si>
    <t>Meds</t>
  </si>
  <si>
    <t>Goals</t>
  </si>
  <si>
    <t>No goal tracking</t>
  </si>
  <si>
    <t>No MPRs</t>
  </si>
  <si>
    <t>What is the name of the PRC Chair that approved the BTP and the District?</t>
  </si>
  <si>
    <t>No behavior tracking</t>
  </si>
  <si>
    <t>Is the data  collection process clearly laid out and easy to follow?</t>
  </si>
  <si>
    <t>Was there MAR in the file to review?</t>
  </si>
  <si>
    <t>If no, indicate which initials don't have a name:</t>
  </si>
  <si>
    <t>Is the Member on a Prescribed Special Diet and/or restrictions?  If no, move to Guideline 1.</t>
  </si>
  <si>
    <t>Were there IRs to review?</t>
  </si>
  <si>
    <t>Were all IRs signed?  (IRs from the portal will not be signed)</t>
  </si>
  <si>
    <t>Is the BTP information listed on the IRs correct?  (BTP information is not listed on IRs from the portal)</t>
  </si>
  <si>
    <t>Incident Event Categories (If it applies, put 1)</t>
  </si>
  <si>
    <t>Incident Response Categories (If it applies, put 1)</t>
  </si>
  <si>
    <t>Were there daily behavior tracking sheets to review?</t>
  </si>
  <si>
    <t>Were there goal tracking sheets in the file to review?</t>
  </si>
  <si>
    <t>Were there MPRs in the file to review?</t>
  </si>
  <si>
    <t>Do the goals match the goals on the MPR?</t>
  </si>
  <si>
    <t>If no or unclear, indicate why:</t>
  </si>
  <si>
    <t>Hard copy</t>
  </si>
  <si>
    <t>Electronic copy</t>
  </si>
  <si>
    <t>Central</t>
  </si>
  <si>
    <t>West</t>
  </si>
  <si>
    <t>South</t>
  </si>
  <si>
    <t>North</t>
  </si>
  <si>
    <t>East</t>
  </si>
  <si>
    <t>None available</t>
  </si>
  <si>
    <t>5 - Knew most of the diagnoses and behaviors, ratio, and goals</t>
  </si>
  <si>
    <t>1 - Poor answer (incorrect or I don't know), irrelevant, or no answer</t>
  </si>
  <si>
    <t xml:space="preserve">2 -Knew some answers but could not provide specifics to the member </t>
  </si>
  <si>
    <t>3 - Gave partial answers and/or consulted the member's books frequently</t>
  </si>
  <si>
    <t>4 - Good answers, could answer most questions without looking at the member's books</t>
  </si>
  <si>
    <t>QV Compliant w/policy, rules, regs?</t>
  </si>
  <si>
    <t>Are the IRs on DDD's template or from the portal?</t>
  </si>
  <si>
    <t>If no, indicate which ones were not done:</t>
  </si>
  <si>
    <t>If no or unclear, list the reasons why here:</t>
  </si>
  <si>
    <t>If no, indicate why:</t>
  </si>
  <si>
    <t>If multiple MPRs in the file, are the reported percentages the same from month to month?</t>
  </si>
  <si>
    <t>If no, list differences:</t>
  </si>
  <si>
    <t>Do the meds on the MAR match the most recent med review?</t>
  </si>
  <si>
    <t>Is the GH tracking all behaviors from the BTP?</t>
  </si>
  <si>
    <t>If no, list the missing behaviors here:</t>
  </si>
  <si>
    <t>Are the med reviews being done at least quarterly?</t>
  </si>
  <si>
    <t>If no or unclear, list the services here:</t>
  </si>
  <si>
    <t>If no or N/A, why not?</t>
  </si>
  <si>
    <t>If no, indicate what is missing here:</t>
  </si>
  <si>
    <t>PCSP HAB Goals (direct language from most recent 90-day review dated _____________________)</t>
  </si>
  <si>
    <t>PCSP HAB Goals (direct language from 90-day review dated _____________________)</t>
  </si>
  <si>
    <t>No IRs in file</t>
  </si>
  <si>
    <t xml:space="preserve">If no or unclear, why not? </t>
  </si>
  <si>
    <t>If no, please explain here:</t>
  </si>
  <si>
    <t>If so or unclear, indicate the changes here:</t>
  </si>
  <si>
    <t>If so or unclear, indicate the change here:</t>
  </si>
  <si>
    <t>If no or unclear, state why here:</t>
  </si>
  <si>
    <t>Are all BTP target behaviors checked ?</t>
  </si>
  <si>
    <t>If no, explain why and if yes, list them:</t>
  </si>
  <si>
    <t>Doesn't know</t>
  </si>
  <si>
    <t>I don't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</si>
</sst>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d/yy\ h:mm\ AM/PM;@"/>
    <numFmt numFmtId="165" formatCode="\(###\)\ ###\-####"/>
    <numFmt numFmtId="166" formatCode="mm/dd/yyyy"/>
  </numFmts>
  <fonts count="23" x14ac:knownFonts="1">
    <font>
      <sz val="11"/>
      <color theme="1"/>
      <name val="Calibri"/>
      <family val="2"/>
    </font>
    <font>
      <b/>
      <sz val="11"/>
      <color theme="1"/>
      <name val="Calibri"/>
      <family val="2"/>
    </font>
    <font>
      <sz val="10"/>
      <color rgb="FF000000"/>
      <name val="Aptos Narrow"/>
      <family val="2"/>
      <scheme val="minor"/>
    </font>
    <font>
      <sz val="11"/>
      <color rgb="FF000000"/>
      <name val="Calibri"/>
      <family val="2"/>
    </font>
    <font>
      <sz val="8"/>
      <name val="Calibri"/>
      <family val="2"/>
    </font>
    <font>
      <b/>
      <sz val="11"/>
      <color theme="0"/>
      <name val="Calibri"/>
      <family val="2"/>
    </font>
    <font>
      <sz val="11"/>
      <color theme="0"/>
      <name val="Calibri"/>
      <family val="2"/>
    </font>
    <font>
      <sz val="11"/>
      <color theme="1"/>
      <name val="Calibri"/>
      <family val="2"/>
    </font>
    <font>
      <sz val="11"/>
      <name val="Calibri"/>
      <family val="2"/>
    </font>
    <font>
      <sz val="11"/>
      <color theme="1"/>
      <name val="Aptos Narrow"/>
      <family val="2"/>
      <scheme val="minor"/>
    </font>
    <font>
      <b/>
      <sz val="11"/>
      <name val="Calibri"/>
      <family val="2"/>
    </font>
    <font>
      <i/>
      <sz val="11"/>
      <color theme="0"/>
      <name val="Calibri"/>
      <family val="2"/>
    </font>
    <font>
      <u/>
      <sz val="11"/>
      <color theme="10"/>
      <name val="Calibri"/>
      <family val="2"/>
    </font>
    <font>
      <b/>
      <u/>
      <sz val="11"/>
      <color theme="10"/>
      <name val="Calibri"/>
      <family val="2"/>
    </font>
    <font>
      <b/>
      <sz val="9"/>
      <name val="Calibri"/>
      <family val="2"/>
    </font>
    <font>
      <sz val="9"/>
      <name val="Calibri"/>
      <family val="2"/>
    </font>
    <font>
      <sz val="10"/>
      <name val="Calibri"/>
      <family val="2"/>
    </font>
    <font>
      <b/>
      <i/>
      <sz val="11"/>
      <color theme="1"/>
      <name val="Calibri"/>
      <family val="2"/>
    </font>
    <font>
      <sz val="11"/>
      <color theme="3"/>
      <name val="Calibri"/>
      <family val="2"/>
    </font>
    <font>
      <b/>
      <i/>
      <sz val="11"/>
      <color rgb="FFC00000"/>
      <name val="Calibri"/>
      <family val="2"/>
    </font>
    <font>
      <b/>
      <u/>
      <sz val="11"/>
      <color theme="5"/>
      <name val="Calibri"/>
      <family val="2"/>
    </font>
    <font>
      <u/>
      <sz val="11"/>
      <color theme="5"/>
      <name val="Calibri"/>
      <family val="2"/>
    </font>
    <font>
      <b/>
      <i/>
      <sz val="11"/>
      <color theme="0"/>
      <name val="Calibri"/>
      <family val="2"/>
    </font>
  </fonts>
  <fills count="12">
    <fill>
      <patternFill patternType="none"/>
    </fill>
    <fill>
      <patternFill patternType="gray125"/>
    </fill>
    <fill>
      <patternFill patternType="solid">
        <fgColor theme="5" tint="0.79998168889431442"/>
        <bgColor indexed="64"/>
      </patternFill>
    </fill>
    <fill>
      <patternFill patternType="solid">
        <fgColor theme="3" tint="0.89999084444715716"/>
        <bgColor indexed="64"/>
      </patternFill>
    </fill>
    <fill>
      <patternFill patternType="solid">
        <fgColor rgb="FF002060"/>
        <bgColor indexed="64"/>
      </patternFill>
    </fill>
    <fill>
      <patternFill patternType="solid">
        <fgColor theme="0" tint="-0.14999847407452621"/>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0"/>
        <bgColor theme="0" tint="-0.14999847407452621"/>
      </patternFill>
    </fill>
    <fill>
      <patternFill patternType="solid">
        <fgColor theme="0" tint="-0.14999847407452621"/>
        <bgColor indexed="64"/>
      </patternFill>
    </fill>
  </fills>
  <borders count="28">
    <border>
      <left/>
      <right/>
      <top/>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bottom/>
      <diagonal/>
    </border>
    <border>
      <left style="thin">
        <color indexed="64"/>
      </left>
      <right/>
      <top style="thin">
        <color indexed="64"/>
      </top>
      <bottom style="thin">
        <color theme="1"/>
      </bottom>
      <diagonal/>
    </border>
    <border>
      <left style="thin">
        <color indexed="64"/>
      </left>
      <right/>
      <top style="thin">
        <color indexed="64"/>
      </top>
      <bottom/>
      <diagonal/>
    </border>
    <border>
      <left/>
      <right/>
      <top style="thin">
        <color indexed="64"/>
      </top>
      <bottom style="thin">
        <color theme="1"/>
      </bottom>
      <diagonal/>
    </border>
    <border>
      <left/>
      <right/>
      <top style="thin">
        <color indexed="64"/>
      </top>
      <bottom/>
      <diagonal/>
    </border>
    <border>
      <left/>
      <right style="thin">
        <color indexed="64"/>
      </right>
      <top style="thin">
        <color indexed="64"/>
      </top>
      <bottom style="thin">
        <color theme="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9.9978637043366805E-2"/>
      </left>
      <right/>
      <top/>
      <bottom style="thin">
        <color indexed="64"/>
      </bottom>
      <diagonal/>
    </border>
    <border>
      <left style="thin">
        <color theme="2" tint="-9.9978637043366805E-2"/>
      </left>
      <right/>
      <top/>
      <bottom/>
      <diagonal/>
    </border>
    <border>
      <left style="thin">
        <color theme="2" tint="-9.9978637043366805E-2"/>
      </left>
      <right style="thin">
        <color indexed="64"/>
      </right>
      <top/>
      <bottom/>
      <diagonal/>
    </border>
  </borders>
  <cellStyleXfs count="7">
    <xf numFmtId="0" fontId="0" fillId="0" borderId="0"/>
    <xf numFmtId="0" fontId="2" fillId="0" borderId="0"/>
    <xf numFmtId="0" fontId="9" fillId="0" borderId="0"/>
    <xf numFmtId="9" fontId="9" fillId="0" borderId="0" applyFont="0" applyFill="0" applyBorder="0" applyAlignment="0" applyProtection="0"/>
    <xf numFmtId="0" fontId="12" fillId="0" borderId="0" applyNumberFormat="0" applyFill="0" applyBorder="0" applyAlignment="0" applyProtection="0"/>
    <xf numFmtId="0" fontId="2" fillId="0" borderId="0"/>
    <xf numFmtId="9" fontId="7" fillId="0" borderId="0" applyFont="0" applyFill="0" applyBorder="0" applyAlignment="0" applyProtection="0"/>
  </cellStyleXfs>
  <cellXfs count="161">
    <xf numFmtId="0" fontId="0" fillId="0" borderId="0" xfId="0"/>
    <xf numFmtId="0" fontId="1" fillId="0" borderId="0" xfId="0" applyFont="1"/>
    <xf numFmtId="0" fontId="0" fillId="0" borderId="0" xfId="0" applyAlignment="1">
      <alignment horizontal="left" vertical="center"/>
    </xf>
    <xf numFmtId="0" fontId="1" fillId="2" borderId="1" xfId="0" applyFont="1" applyFill="1" applyBorder="1" applyAlignment="1">
      <alignment horizontal="left" vertical="center"/>
    </xf>
    <xf numFmtId="0" fontId="0" fillId="2" borderId="0" xfId="0" applyFill="1"/>
    <xf numFmtId="0" fontId="1" fillId="2" borderId="0" xfId="0" applyFont="1" applyFill="1" applyAlignment="1">
      <alignment horizontal="left" vertical="center"/>
    </xf>
    <xf numFmtId="0" fontId="0" fillId="2" borderId="0" xfId="0" applyFill="1" applyAlignment="1">
      <alignment horizontal="left" vertical="center"/>
    </xf>
    <xf numFmtId="0" fontId="1" fillId="3" borderId="0" xfId="0" applyFont="1" applyFill="1" applyAlignment="1">
      <alignment horizontal="left" vertical="center"/>
    </xf>
    <xf numFmtId="0" fontId="0" fillId="3" borderId="0" xfId="0" applyFill="1" applyAlignment="1">
      <alignment horizontal="left" vertical="center"/>
    </xf>
    <xf numFmtId="0" fontId="1" fillId="3" borderId="1" xfId="0" applyFont="1" applyFill="1" applyBorder="1" applyAlignment="1">
      <alignment horizontal="left" vertical="center"/>
    </xf>
    <xf numFmtId="0" fontId="0" fillId="3" borderId="0" xfId="0" applyFill="1"/>
    <xf numFmtId="0" fontId="5" fillId="4" borderId="0" xfId="0" applyFont="1" applyFill="1"/>
    <xf numFmtId="0" fontId="0" fillId="4" borderId="0" xfId="0" applyFill="1"/>
    <xf numFmtId="0" fontId="5" fillId="4" borderId="0" xfId="0" applyFont="1" applyFill="1" applyAlignment="1">
      <alignment vertical="center"/>
    </xf>
    <xf numFmtId="0" fontId="6" fillId="0" borderId="0" xfId="0" applyFont="1"/>
    <xf numFmtId="0" fontId="6" fillId="4" borderId="0" xfId="0" applyFont="1" applyFill="1"/>
    <xf numFmtId="0" fontId="5" fillId="4" borderId="0" xfId="0" applyFont="1" applyFill="1" applyAlignment="1">
      <alignment horizontal="left" vertical="center"/>
    </xf>
    <xf numFmtId="0" fontId="13" fillId="4" borderId="0" xfId="4" applyFont="1" applyFill="1" applyAlignment="1">
      <alignment horizontal="left" vertical="center" wrapText="1"/>
    </xf>
    <xf numFmtId="0" fontId="0" fillId="0" borderId="0" xfId="0" applyAlignment="1">
      <alignment vertical="center"/>
    </xf>
    <xf numFmtId="0" fontId="1" fillId="0" borderId="0" xfId="0" applyFont="1" applyAlignment="1">
      <alignment vertical="center"/>
    </xf>
    <xf numFmtId="0" fontId="14" fillId="0" borderId="0" xfId="1" applyFont="1" applyAlignment="1">
      <alignment horizontal="left" vertical="center"/>
    </xf>
    <xf numFmtId="0" fontId="15" fillId="0" borderId="0" xfId="1" applyFont="1" applyAlignment="1">
      <alignment horizontal="left" vertical="center"/>
    </xf>
    <xf numFmtId="1" fontId="8" fillId="0" borderId="0" xfId="1" applyNumberFormat="1" applyFont="1" applyAlignment="1">
      <alignment horizontal="center" vertical="center"/>
    </xf>
    <xf numFmtId="0" fontId="16" fillId="0" borderId="0" xfId="1" applyFont="1" applyAlignment="1">
      <alignment vertical="center"/>
    </xf>
    <xf numFmtId="0" fontId="8" fillId="0" borderId="0" xfId="1" applyFont="1" applyAlignment="1">
      <alignment vertical="center"/>
    </xf>
    <xf numFmtId="0" fontId="8" fillId="0" borderId="0" xfId="2" applyFont="1" applyAlignment="1">
      <alignment vertical="center"/>
    </xf>
    <xf numFmtId="0" fontId="1" fillId="0" borderId="0" xfId="2" applyFont="1"/>
    <xf numFmtId="0" fontId="7" fillId="0" borderId="0" xfId="2" applyFont="1"/>
    <xf numFmtId="0" fontId="16" fillId="0" borderId="0" xfId="1" applyFont="1" applyAlignment="1">
      <alignment horizontal="left" vertical="center"/>
    </xf>
    <xf numFmtId="0" fontId="1" fillId="2" borderId="0" xfId="2" applyFont="1" applyFill="1"/>
    <xf numFmtId="0" fontId="8" fillId="2" borderId="0" xfId="1" applyFont="1" applyFill="1" applyAlignment="1">
      <alignment vertical="center"/>
    </xf>
    <xf numFmtId="0" fontId="10" fillId="2" borderId="0" xfId="1" applyFont="1" applyFill="1" applyAlignment="1">
      <alignment vertical="center"/>
    </xf>
    <xf numFmtId="0" fontId="1" fillId="0" borderId="4" xfId="0" applyFont="1" applyBorder="1"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6" fillId="4" borderId="0" xfId="1" applyFont="1" applyFill="1" applyAlignment="1">
      <alignment horizontal="left" vertical="center"/>
    </xf>
    <xf numFmtId="0" fontId="6" fillId="4" borderId="0" xfId="0" applyFont="1" applyFill="1" applyAlignment="1">
      <alignment horizontal="left" vertical="center"/>
    </xf>
    <xf numFmtId="0" fontId="3" fillId="0" borderId="0" xfId="1" applyFont="1" applyAlignment="1">
      <alignment horizontal="left" vertical="center"/>
    </xf>
    <xf numFmtId="164" fontId="1" fillId="0" borderId="0" xfId="0" applyNumberFormat="1" applyFont="1" applyAlignment="1">
      <alignment horizontal="left" vertical="center"/>
    </xf>
    <xf numFmtId="164" fontId="0" fillId="0" borderId="0" xfId="1" applyNumberFormat="1" applyFont="1" applyAlignment="1">
      <alignment horizontal="left" vertical="center" wrapText="1"/>
    </xf>
    <xf numFmtId="0" fontId="3" fillId="4" borderId="0" xfId="1" applyFont="1" applyFill="1" applyAlignment="1">
      <alignment horizontal="left" vertical="center"/>
    </xf>
    <xf numFmtId="0" fontId="0" fillId="0" borderId="0" xfId="1" applyFont="1" applyAlignment="1">
      <alignment horizontal="left" vertical="center" wrapText="1"/>
    </xf>
    <xf numFmtId="0" fontId="3" fillId="0" borderId="0" xfId="1" applyFont="1" applyAlignment="1">
      <alignment horizontal="left" vertical="center" wrapText="1"/>
    </xf>
    <xf numFmtId="0" fontId="0" fillId="4" borderId="0" xfId="0" applyFill="1" applyAlignment="1">
      <alignment horizontal="left" vertical="center"/>
    </xf>
    <xf numFmtId="0" fontId="11" fillId="4" borderId="0" xfId="0" applyFont="1" applyFill="1" applyAlignment="1">
      <alignment horizontal="left" vertical="center"/>
    </xf>
    <xf numFmtId="49" fontId="1" fillId="0" borderId="0" xfId="0" applyNumberFormat="1" applyFont="1" applyAlignment="1">
      <alignment horizontal="left" vertical="center"/>
    </xf>
    <xf numFmtId="49" fontId="5" fillId="4" borderId="0" xfId="0" applyNumberFormat="1" applyFont="1" applyFill="1" applyAlignment="1">
      <alignment horizontal="left" vertical="center"/>
    </xf>
    <xf numFmtId="0" fontId="6" fillId="4" borderId="0" xfId="0" applyFont="1" applyFill="1" applyAlignment="1">
      <alignment horizontal="left" vertical="center" wrapText="1"/>
    </xf>
    <xf numFmtId="0" fontId="0" fillId="4" borderId="0" xfId="0" applyFill="1" applyAlignment="1">
      <alignment horizontal="left" vertical="center" wrapText="1"/>
    </xf>
    <xf numFmtId="0" fontId="5" fillId="4" borderId="3" xfId="0" applyFont="1" applyFill="1" applyBorder="1" applyAlignment="1">
      <alignment horizontal="left" vertical="center"/>
    </xf>
    <xf numFmtId="0" fontId="5" fillId="4" borderId="0" xfId="0" applyFont="1" applyFill="1" applyAlignment="1">
      <alignment horizontal="left" vertical="center" wrapText="1"/>
    </xf>
    <xf numFmtId="0" fontId="18" fillId="4" borderId="0" xfId="0" applyFont="1" applyFill="1" applyAlignment="1">
      <alignment horizontal="left" vertical="center"/>
    </xf>
    <xf numFmtId="0" fontId="1" fillId="0" borderId="1" xfId="0" applyFont="1" applyBorder="1" applyAlignment="1">
      <alignment vertical="center"/>
    </xf>
    <xf numFmtId="0" fontId="0" fillId="0" borderId="0" xfId="0" applyAlignment="1">
      <alignment horizontal="left"/>
    </xf>
    <xf numFmtId="0" fontId="19" fillId="4" borderId="0" xfId="0" applyFont="1" applyFill="1" applyAlignment="1">
      <alignment horizontal="left" vertical="center"/>
    </xf>
    <xf numFmtId="0" fontId="20" fillId="4" borderId="0" xfId="4" applyFont="1" applyFill="1" applyAlignment="1">
      <alignment horizontal="left" vertical="center" wrapText="1"/>
    </xf>
    <xf numFmtId="0" fontId="21" fillId="4" borderId="0" xfId="4" applyFont="1" applyFill="1" applyAlignment="1">
      <alignment horizontal="left" vertical="center"/>
    </xf>
    <xf numFmtId="0" fontId="0" fillId="0" borderId="9" xfId="0" applyBorder="1"/>
    <xf numFmtId="0" fontId="0" fillId="0" borderId="12" xfId="0" applyBorder="1"/>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0" borderId="7" xfId="0" applyFont="1" applyBorder="1" applyAlignment="1">
      <alignment vertical="center"/>
    </xf>
    <xf numFmtId="49" fontId="0" fillId="0" borderId="0" xfId="0" applyNumberFormat="1" applyAlignment="1">
      <alignment horizontal="left" vertical="center" wrapText="1"/>
    </xf>
    <xf numFmtId="0" fontId="8" fillId="0" borderId="0" xfId="0" applyFont="1"/>
    <xf numFmtId="49" fontId="0" fillId="0" borderId="0" xfId="0" applyNumberFormat="1"/>
    <xf numFmtId="0" fontId="1" fillId="0" borderId="13" xfId="0" applyFont="1" applyBorder="1"/>
    <xf numFmtId="0" fontId="0" fillId="0" borderId="21" xfId="0" applyBorder="1"/>
    <xf numFmtId="0" fontId="0" fillId="0" borderId="23" xfId="0" applyBorder="1"/>
    <xf numFmtId="0" fontId="0" fillId="0" borderId="24" xfId="0" applyBorder="1"/>
    <xf numFmtId="0" fontId="1" fillId="5" borderId="0" xfId="0" applyFont="1" applyFill="1"/>
    <xf numFmtId="0" fontId="0" fillId="5" borderId="0" xfId="0" applyFill="1"/>
    <xf numFmtId="0" fontId="0" fillId="0" borderId="0" xfId="0" applyAlignment="1">
      <alignment wrapText="1"/>
    </xf>
    <xf numFmtId="0" fontId="10" fillId="0" borderId="0" xfId="0" applyFont="1"/>
    <xf numFmtId="0" fontId="5" fillId="4" borderId="15" xfId="0" applyFont="1" applyFill="1" applyBorder="1" applyAlignment="1">
      <alignment vertical="center"/>
    </xf>
    <xf numFmtId="0" fontId="5" fillId="4" borderId="17" xfId="0" applyFont="1" applyFill="1" applyBorder="1"/>
    <xf numFmtId="0" fontId="5" fillId="4" borderId="19" xfId="0" applyFont="1" applyFill="1" applyBorder="1"/>
    <xf numFmtId="0" fontId="1" fillId="5" borderId="20" xfId="0" applyFont="1" applyFill="1" applyBorder="1"/>
    <xf numFmtId="0" fontId="1" fillId="5" borderId="21" xfId="0" applyFont="1" applyFill="1" applyBorder="1"/>
    <xf numFmtId="0" fontId="1" fillId="0" borderId="20" xfId="0" applyFont="1" applyBorder="1"/>
    <xf numFmtId="0" fontId="0" fillId="5" borderId="21" xfId="0" applyFill="1" applyBorder="1"/>
    <xf numFmtId="0" fontId="1" fillId="0" borderId="22" xfId="0" applyFont="1" applyBorder="1"/>
    <xf numFmtId="0" fontId="6" fillId="4" borderId="23" xfId="0" applyFont="1" applyFill="1" applyBorder="1"/>
    <xf numFmtId="0" fontId="1" fillId="5" borderId="22" xfId="0" applyFont="1" applyFill="1" applyBorder="1"/>
    <xf numFmtId="0" fontId="0" fillId="5" borderId="23" xfId="0" applyFill="1" applyBorder="1"/>
    <xf numFmtId="0" fontId="5" fillId="4" borderId="20" xfId="0" applyFont="1" applyFill="1" applyBorder="1" applyAlignment="1">
      <alignment vertical="center"/>
    </xf>
    <xf numFmtId="0" fontId="5" fillId="4" borderId="21" xfId="0" applyFont="1" applyFill="1" applyBorder="1"/>
    <xf numFmtId="0" fontId="1" fillId="0" borderId="21" xfId="0" applyFont="1" applyBorder="1"/>
    <xf numFmtId="0" fontId="1" fillId="0" borderId="23" xfId="0" applyFont="1" applyBorder="1"/>
    <xf numFmtId="0" fontId="5" fillId="4" borderId="19" xfId="0" applyFont="1" applyFill="1" applyBorder="1" applyAlignment="1">
      <alignment horizontal="center" wrapText="1"/>
    </xf>
    <xf numFmtId="0" fontId="1" fillId="0" borderId="0" xfId="1" applyFont="1" applyAlignment="1">
      <alignment horizontal="left" vertical="center" wrapText="1"/>
    </xf>
    <xf numFmtId="0" fontId="1" fillId="0" borderId="0" xfId="1" applyFont="1" applyAlignment="1">
      <alignment horizontal="left" vertical="center"/>
    </xf>
    <xf numFmtId="0" fontId="5" fillId="4" borderId="14" xfId="0" applyFont="1" applyFill="1" applyBorder="1"/>
    <xf numFmtId="0" fontId="5" fillId="4" borderId="16" xfId="0" applyFont="1" applyFill="1" applyBorder="1"/>
    <xf numFmtId="0" fontId="5" fillId="4" borderId="18" xfId="0" applyFont="1" applyFill="1" applyBorder="1"/>
    <xf numFmtId="0" fontId="10" fillId="0" borderId="20" xfId="0" applyFont="1" applyBorder="1"/>
    <xf numFmtId="0" fontId="22" fillId="4" borderId="0" xfId="0" applyFont="1" applyFill="1"/>
    <xf numFmtId="0" fontId="0" fillId="7" borderId="0" xfId="0" applyFill="1"/>
    <xf numFmtId="0" fontId="0" fillId="7" borderId="23" xfId="0" applyFill="1" applyBorder="1"/>
    <xf numFmtId="0" fontId="1" fillId="8" borderId="20" xfId="0" applyFont="1" applyFill="1" applyBorder="1"/>
    <xf numFmtId="0" fontId="0" fillId="8" borderId="0" xfId="0" applyFill="1"/>
    <xf numFmtId="0" fontId="0" fillId="8" borderId="21" xfId="0" applyFill="1" applyBorder="1"/>
    <xf numFmtId="0" fontId="0" fillId="9" borderId="0" xfId="0" applyFill="1"/>
    <xf numFmtId="0" fontId="6" fillId="4" borderId="0" xfId="0" applyFont="1" applyFill="1" applyAlignment="1">
      <alignment vertical="center"/>
    </xf>
    <xf numFmtId="0" fontId="1" fillId="10" borderId="20" xfId="0" applyFont="1" applyFill="1" applyBorder="1"/>
    <xf numFmtId="0" fontId="6" fillId="4" borderId="0" xfId="0" applyFont="1" applyFill="1" applyAlignment="1">
      <alignment wrapText="1"/>
    </xf>
    <xf numFmtId="0" fontId="1" fillId="6" borderId="20" xfId="0" applyFont="1" applyFill="1" applyBorder="1"/>
    <xf numFmtId="0" fontId="5" fillId="4" borderId="17" xfId="0" applyFont="1" applyFill="1" applyBorder="1" applyAlignment="1">
      <alignment horizontal="center" wrapText="1"/>
    </xf>
    <xf numFmtId="0" fontId="1" fillId="7" borderId="20" xfId="0" applyFont="1" applyFill="1" applyBorder="1"/>
    <xf numFmtId="0" fontId="1" fillId="7" borderId="22" xfId="0" applyFont="1" applyFill="1" applyBorder="1"/>
    <xf numFmtId="0" fontId="0" fillId="10" borderId="26" xfId="0" applyFill="1" applyBorder="1"/>
    <xf numFmtId="0" fontId="1" fillId="7" borderId="26" xfId="0" applyFont="1" applyFill="1" applyBorder="1"/>
    <xf numFmtId="0" fontId="0" fillId="7" borderId="26" xfId="0" applyFill="1" applyBorder="1"/>
    <xf numFmtId="0" fontId="0" fillId="7" borderId="25" xfId="0" applyFill="1" applyBorder="1"/>
    <xf numFmtId="0" fontId="0" fillId="10" borderId="27" xfId="0" applyFill="1" applyBorder="1"/>
    <xf numFmtId="0" fontId="1" fillId="5" borderId="0" xfId="0" applyFont="1" applyFill="1" applyAlignment="1">
      <alignment horizontal="left"/>
    </xf>
    <xf numFmtId="0" fontId="0" fillId="5" borderId="0" xfId="0" applyFill="1" applyAlignment="1">
      <alignment horizontal="left"/>
    </xf>
    <xf numFmtId="165" fontId="0" fillId="0" borderId="0" xfId="0" applyNumberFormat="1" applyAlignment="1">
      <alignment horizontal="left"/>
    </xf>
    <xf numFmtId="166" fontId="0" fillId="0" borderId="0" xfId="0" applyNumberFormat="1" applyAlignment="1">
      <alignment horizontal="left"/>
    </xf>
    <xf numFmtId="166" fontId="0" fillId="5" borderId="0" xfId="0" applyNumberFormat="1" applyFill="1" applyAlignment="1">
      <alignment horizontal="left"/>
    </xf>
    <xf numFmtId="0" fontId="8" fillId="0" borderId="0" xfId="0" applyFont="1" applyAlignment="1">
      <alignment horizontal="left"/>
    </xf>
    <xf numFmtId="0" fontId="8" fillId="5" borderId="0" xfId="0" applyFont="1" applyFill="1" applyAlignment="1">
      <alignment horizontal="left"/>
    </xf>
    <xf numFmtId="0" fontId="0" fillId="0" borderId="0" xfId="0" applyAlignment="1">
      <alignment horizontal="left" wrapText="1"/>
    </xf>
    <xf numFmtId="0" fontId="1" fillId="10" borderId="0" xfId="0" applyFont="1" applyFill="1" applyAlignment="1">
      <alignment horizontal="left"/>
    </xf>
    <xf numFmtId="0" fontId="0" fillId="10" borderId="0" xfId="0" applyFill="1" applyAlignment="1">
      <alignment horizontal="left"/>
    </xf>
    <xf numFmtId="0" fontId="0" fillId="6" borderId="0" xfId="0" applyFill="1" applyAlignment="1">
      <alignment horizontal="left"/>
    </xf>
    <xf numFmtId="0" fontId="0" fillId="0" borderId="23" xfId="0" applyBorder="1" applyAlignment="1">
      <alignment horizontal="left"/>
    </xf>
    <xf numFmtId="0" fontId="0" fillId="5" borderId="21" xfId="0" applyFill="1" applyBorder="1" applyAlignment="1">
      <alignment horizontal="left"/>
    </xf>
    <xf numFmtId="0" fontId="0" fillId="0" borderId="21" xfId="0" applyBorder="1" applyAlignment="1">
      <alignment horizontal="left"/>
    </xf>
    <xf numFmtId="0" fontId="0" fillId="6" borderId="21" xfId="0" applyFill="1" applyBorder="1" applyAlignment="1">
      <alignment horizontal="left"/>
    </xf>
    <xf numFmtId="0" fontId="0" fillId="0" borderId="21" xfId="0" applyBorder="1" applyAlignment="1">
      <alignment horizontal="left" wrapText="1"/>
    </xf>
    <xf numFmtId="0" fontId="0" fillId="5" borderId="21" xfId="0" applyFill="1" applyBorder="1" applyAlignment="1">
      <alignment horizontal="left" wrapText="1"/>
    </xf>
    <xf numFmtId="0" fontId="0" fillId="0" borderId="24" xfId="0" applyBorder="1" applyAlignment="1">
      <alignment horizontal="left"/>
    </xf>
    <xf numFmtId="0" fontId="0" fillId="4" borderId="0" xfId="0" applyFill="1" applyAlignment="1">
      <alignment horizontal="left"/>
    </xf>
    <xf numFmtId="0" fontId="0" fillId="5" borderId="23" xfId="0" applyFill="1" applyBorder="1" applyAlignment="1">
      <alignment horizontal="left"/>
    </xf>
    <xf numFmtId="0" fontId="1" fillId="5" borderId="21" xfId="0" applyFont="1" applyFill="1" applyBorder="1" applyAlignment="1">
      <alignment horizontal="left"/>
    </xf>
    <xf numFmtId="0" fontId="0" fillId="5" borderId="24" xfId="0" applyFill="1" applyBorder="1" applyAlignment="1">
      <alignment horizontal="left"/>
    </xf>
    <xf numFmtId="0" fontId="0" fillId="10" borderId="21" xfId="0" applyFill="1" applyBorder="1" applyAlignment="1">
      <alignment horizontal="left"/>
    </xf>
    <xf numFmtId="0" fontId="6" fillId="4" borderId="21" xfId="0" applyFont="1" applyFill="1" applyBorder="1" applyAlignment="1">
      <alignment horizontal="left"/>
    </xf>
    <xf numFmtId="0" fontId="5" fillId="4" borderId="0" xfId="0" applyFont="1" applyFill="1" applyAlignment="1">
      <alignment horizontal="left"/>
    </xf>
    <xf numFmtId="0" fontId="5" fillId="7" borderId="21" xfId="0" applyFont="1" applyFill="1" applyBorder="1" applyAlignment="1">
      <alignment horizontal="left"/>
    </xf>
    <xf numFmtId="0" fontId="1" fillId="10" borderId="21" xfId="0" applyFont="1" applyFill="1" applyBorder="1" applyAlignment="1">
      <alignment horizontal="left"/>
    </xf>
    <xf numFmtId="0" fontId="1" fillId="11" borderId="20" xfId="0" applyFont="1" applyFill="1" applyBorder="1"/>
    <xf numFmtId="0" fontId="0" fillId="11" borderId="0" xfId="0" applyFill="1"/>
    <xf numFmtId="0" fontId="0" fillId="11" borderId="21" xfId="0" applyFill="1" applyBorder="1"/>
    <xf numFmtId="9" fontId="0" fillId="0" borderId="0" xfId="6" applyFont="1" applyAlignment="1">
      <alignment vertical="center"/>
    </xf>
    <xf numFmtId="0" fontId="8" fillId="0" borderId="0" xfId="4" applyFont="1" applyFill="1" applyAlignment="1">
      <alignment horizontal="left" vertical="center" wrapText="1"/>
    </xf>
    <xf numFmtId="0" fontId="8" fillId="0" borderId="0" xfId="0" applyFont="1" applyAlignment="1">
      <alignment horizontal="left" vertical="center" wrapText="1"/>
    </xf>
    <xf numFmtId="0" fontId="1" fillId="11" borderId="22" xfId="0" applyFont="1" applyFill="1" applyBorder="1"/>
    <xf numFmtId="0" fontId="0" fillId="11" borderId="23" xfId="0" applyFill="1" applyBorder="1"/>
    <xf numFmtId="0" fontId="0" fillId="11" borderId="24" xfId="0" applyFill="1" applyBorder="1"/>
    <xf numFmtId="0" fontId="0" fillId="10" borderId="0" xfId="0" applyFill="1"/>
    <xf numFmtId="0" fontId="0" fillId="11" borderId="0" xfId="0" applyFill="1" applyAlignment="1">
      <alignment horizontal="left"/>
    </xf>
    <xf numFmtId="0" fontId="0" fillId="11" borderId="21" xfId="0" applyFill="1" applyBorder="1" applyAlignment="1">
      <alignment horizontal="left"/>
    </xf>
    <xf numFmtId="49" fontId="0" fillId="0" borderId="0" xfId="1" applyNumberFormat="1" applyFont="1" applyAlignment="1">
      <alignment horizontal="left" vertical="center" wrapText="1"/>
    </xf>
    <xf numFmtId="0" fontId="5" fillId="4" borderId="0" xfId="0" applyFont="1" applyFill="1" applyAlignment="1">
      <alignment vertical="center"/>
    </xf>
    <xf numFmtId="0" fontId="0" fillId="0" borderId="8"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cellXfs>
  <cellStyles count="7">
    <cellStyle name="Hyperlink" xfId="4" builtinId="8"/>
    <cellStyle name="Normal" xfId="0" builtinId="0"/>
    <cellStyle name="Normal 2" xfId="1" xr:uid="{00000000-0005-0000-0000-000002000000}"/>
    <cellStyle name="Normal 3" xfId="2" xr:uid="{00000000-0005-0000-0000-000003000000}"/>
    <cellStyle name="Normal 3 3" xfId="5" xr:uid="{00000000-0005-0000-0000-000004000000}"/>
    <cellStyle name="Percent" xfId="6" builtinId="5"/>
    <cellStyle name="Percent 2" xfId="3" xr:uid="{00000000-0005-0000-0000-000005000000}"/>
  </cellStyles>
  <dxfs count="183">
    <dxf>
      <fill>
        <patternFill>
          <bgColor theme="6" tint="0.79998168889431442"/>
        </patternFill>
      </fill>
    </dxf>
    <dxf>
      <fill>
        <patternFill>
          <bgColor rgb="FFFF0000"/>
        </patternFill>
      </fill>
    </dxf>
    <dxf>
      <fill>
        <patternFill>
          <bgColor theme="2" tint="-9.9948118533890809E-2"/>
        </patternFill>
      </fill>
    </dxf>
    <dxf>
      <font>
        <b val="0"/>
        <i val="0"/>
        <strike val="0"/>
        <condense val="0"/>
        <extend val="0"/>
        <outline val="0"/>
        <shadow val="0"/>
        <u val="none"/>
        <vertAlign val="baseline"/>
        <sz val="11"/>
        <color auto="1"/>
        <name val="Calibri"/>
        <scheme val="none"/>
      </font>
      <alignment horizontal="general" vertical="center" textRotation="0" wrapText="0" indent="0" justifyLastLine="0" shrinkToFit="0" readingOrder="0"/>
    </dxf>
    <dxf>
      <font>
        <strike val="0"/>
        <outline val="0"/>
        <shadow val="0"/>
        <u val="none"/>
        <vertAlign val="baseline"/>
        <name val="Calibri"/>
        <scheme val="none"/>
      </font>
    </dxf>
    <dxf>
      <font>
        <strike val="0"/>
        <outline val="0"/>
        <shadow val="0"/>
        <u val="none"/>
        <vertAlign val="baseline"/>
        <name val="Calibri"/>
        <scheme val="none"/>
      </font>
    </dxf>
    <dxf>
      <font>
        <strike val="0"/>
        <outline val="0"/>
        <shadow val="0"/>
        <u val="none"/>
        <vertAlign val="baseline"/>
        <name val="Calibri"/>
        <scheme val="none"/>
      </font>
    </dxf>
    <dxf>
      <font>
        <b val="0"/>
        <i val="0"/>
        <strike val="0"/>
        <condense val="0"/>
        <extend val="0"/>
        <outline val="0"/>
        <shadow val="0"/>
        <u val="none"/>
        <vertAlign val="baseline"/>
        <sz val="11"/>
        <color auto="1"/>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 formatCode="0"/>
      <alignment horizontal="center" vertical="center" textRotation="0" wrapText="0" indent="0" justifyLastLine="0" shrinkToFit="0" readingOrder="0"/>
    </dxf>
    <dxf>
      <font>
        <strike val="0"/>
        <outline val="0"/>
        <shadow val="0"/>
        <u val="none"/>
        <vertAlign val="baseline"/>
        <sz val="11"/>
        <color auto="1"/>
        <name val="Calibri"/>
        <scheme val="none"/>
      </font>
      <alignment vertical="center" textRotation="0" wrapText="0" indent="0" justifyLastLine="0" shrinkToFit="0" readingOrder="0"/>
    </dxf>
    <dxf>
      <font>
        <strike val="0"/>
        <outline val="0"/>
        <shadow val="0"/>
        <u val="none"/>
        <vertAlign val="baseline"/>
        <sz val="11"/>
        <color auto="1"/>
        <name val="Calibri"/>
        <scheme val="none"/>
      </font>
      <alignment vertical="center" textRotation="0" wrapText="0" indent="0" justifyLastLine="0" shrinkToFit="0" readingOrder="0"/>
    </dxf>
    <dxf>
      <font>
        <strike val="0"/>
        <outline val="0"/>
        <shadow val="0"/>
        <u val="none"/>
        <vertAlign val="baseline"/>
        <sz val="9"/>
        <color auto="1"/>
        <name val="Calibri"/>
        <scheme val="none"/>
      </font>
      <alignment horizontal="left" vertical="center" textRotation="0" wrapText="0" indent="0" justifyLastLine="0" shrinkToFit="0" readingOrder="0"/>
    </dxf>
    <dxf>
      <font>
        <strike val="0"/>
        <outline val="0"/>
        <shadow val="0"/>
        <u val="none"/>
        <vertAlign val="baseline"/>
        <sz val="11"/>
        <name val="Calibri"/>
        <scheme val="none"/>
      </font>
      <alignment horizontal="left" vertical="center" textRotation="0" indent="0" justifyLastLine="0" shrinkToFit="0" readingOrder="0"/>
    </dxf>
    <dxf>
      <font>
        <strike val="0"/>
        <outline val="0"/>
        <shadow val="0"/>
        <u val="none"/>
        <vertAlign val="baseline"/>
        <sz val="11"/>
        <name val="Calibri"/>
        <scheme val="none"/>
      </font>
      <alignment horizontal="left" vertical="center" textRotation="0" indent="0" justifyLastLine="0" shrinkToFit="0" readingOrder="0"/>
    </dxf>
    <dxf>
      <font>
        <strike val="0"/>
        <outline val="0"/>
        <shadow val="0"/>
        <u val="none"/>
        <vertAlign val="baseline"/>
        <sz val="11"/>
        <name val="Calibri"/>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name val="Calibri"/>
        <scheme val="none"/>
      </font>
      <alignment horizontal="left" vertical="center" textRotation="0" indent="0" justifyLastLine="0" shrinkToFit="0" readingOrder="0"/>
    </dxf>
    <dxf>
      <font>
        <strike val="0"/>
        <outline val="0"/>
        <shadow val="0"/>
        <u val="none"/>
        <vertAlign val="baseline"/>
        <sz val="11"/>
        <color theme="0"/>
        <name val="Calibri"/>
        <scheme val="none"/>
      </font>
      <fill>
        <patternFill patternType="solid">
          <fgColor indexed="64"/>
          <bgColor rgb="FF002060"/>
        </patternFill>
      </fill>
      <alignment horizontal="lef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fill>
        <patternFill patternType="none">
          <fgColor indexed="64"/>
          <bgColor auto="1"/>
        </patternFill>
      </fill>
      <border diagonalUp="0" diagonalDown="0" outline="0">
        <left style="thin">
          <color theme="1"/>
        </left>
        <right style="thin">
          <color theme="1"/>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fill>
        <patternFill patternType="none">
          <fgColor indexed="64"/>
          <bgColor auto="1"/>
        </patternFill>
      </fill>
      <border diagonalUp="0" diagonalDown="0" outline="0">
        <left style="thin">
          <color theme="1"/>
        </left>
        <right style="thin">
          <color theme="1"/>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fill>
        <patternFill patternType="none">
          <fgColor indexed="64"/>
          <bgColor auto="1"/>
        </patternFill>
      </fill>
      <border diagonalUp="0" diagonalDown="0" outline="0">
        <left style="thin">
          <color theme="1"/>
        </left>
        <right style="thin">
          <color theme="1"/>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fill>
        <patternFill patternType="none">
          <fgColor indexed="64"/>
          <bgColor auto="1"/>
        </patternFill>
      </fill>
      <border diagonalUp="0" diagonalDown="0" outline="0">
        <left style="thin">
          <color theme="1"/>
        </left>
        <right style="thin">
          <color theme="1"/>
        </right>
        <top/>
        <bottom/>
      </border>
    </dxf>
    <dxf>
      <fill>
        <patternFill patternType="solid">
          <fgColor indexed="64"/>
          <bgColor theme="3" tint="0.89999084444715716"/>
        </patternFill>
      </fill>
    </dxf>
    <dxf>
      <fill>
        <patternFill patternType="solid">
          <fgColor indexed="64"/>
          <bgColor theme="3" tint="0.89999084444715716"/>
        </patternFill>
      </fill>
      <alignment horizontal="left" vertical="center" textRotation="0" wrapText="0" indent="0" justifyLastLine="0" shrinkToFit="0" readingOrder="0"/>
    </dxf>
    <dxf>
      <fill>
        <patternFill patternType="solid">
          <fgColor indexed="64"/>
          <bgColor theme="3" tint="0.89999084444715716"/>
        </patternFill>
      </fill>
    </dxf>
    <dxf>
      <fill>
        <patternFill patternType="solid">
          <fgColor indexed="64"/>
          <bgColor theme="3" tint="0.89999084444715716"/>
        </patternFill>
      </fill>
    </dxf>
    <dxf>
      <fill>
        <patternFill patternType="solid">
          <fgColor indexed="64"/>
          <bgColor theme="3" tint="0.89999084444715716"/>
        </patternFill>
      </fill>
    </dxf>
    <dxf>
      <fill>
        <patternFill patternType="solid">
          <fgColor indexed="64"/>
          <bgColor theme="3" tint="0.89999084444715716"/>
        </patternFill>
      </fill>
    </dxf>
    <dxf>
      <fill>
        <patternFill patternType="solid">
          <fgColor indexed="64"/>
          <bgColor theme="3" tint="0.89999084444715716"/>
        </patternFill>
      </fill>
    </dxf>
    <dxf>
      <fill>
        <patternFill patternType="solid">
          <fgColor indexed="64"/>
          <bgColor theme="3" tint="0.89999084444715716"/>
        </patternFill>
      </fill>
      <alignment horizontal="left" vertical="center" textRotation="0" wrapText="0" indent="0" justifyLastLine="0" shrinkToFit="0" readingOrder="0"/>
    </dxf>
    <dxf>
      <fill>
        <patternFill patternType="solid">
          <fgColor indexed="64"/>
          <bgColor theme="3" tint="0.89999084444715716"/>
        </patternFill>
      </fill>
    </dxf>
    <dxf>
      <fill>
        <patternFill patternType="solid">
          <fgColor indexed="64"/>
          <bgColor theme="3" tint="0.89999084444715716"/>
        </patternFill>
      </fill>
      <alignment horizontal="left" vertical="center" textRotation="0" wrapText="0" indent="0" justifyLastLine="0" shrinkToFit="0" readingOrder="0"/>
    </dxf>
    <dxf>
      <fill>
        <patternFill patternType="solid">
          <fgColor indexed="64"/>
          <bgColor theme="3" tint="0.89999084444715716"/>
        </patternFill>
      </fill>
    </dxf>
    <dxf>
      <fill>
        <patternFill patternType="solid">
          <fgColor indexed="64"/>
          <bgColor theme="3" tint="0.89999084444715716"/>
        </patternFill>
      </fill>
    </dxf>
    <dxf>
      <fill>
        <patternFill patternType="solid">
          <fgColor indexed="64"/>
          <bgColor theme="3" tint="0.89999084444715716"/>
        </patternFill>
      </fill>
    </dxf>
    <dxf>
      <fill>
        <patternFill patternType="solid">
          <fgColor indexed="64"/>
          <bgColor theme="3" tint="0.89999084444715716"/>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alignment horizontal="left" vertical="center" textRotation="0" wrapText="0" indent="0" justifyLastLine="0" shrinkToFit="0" readingOrder="0"/>
    </dxf>
    <dxf>
      <fill>
        <patternFill patternType="solid">
          <fgColor indexed="64"/>
          <bgColor theme="5" tint="0.79998168889431442"/>
        </patternFill>
      </fill>
    </dxf>
    <dxf>
      <fill>
        <patternFill patternType="solid">
          <fgColor indexed="64"/>
          <bgColor theme="5" tint="0.79998168889431442"/>
        </patternFill>
      </fill>
      <alignment horizontal="left" vertical="center" textRotation="0" wrapText="0" indent="0" justifyLastLine="0" shrinkToFit="0" readingOrder="0"/>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alignment horizontal="left" vertical="center" textRotation="0" wrapText="0" indent="0" justifyLastLine="0" shrinkToFit="0" readingOrder="0"/>
    </dxf>
    <dxf>
      <fill>
        <patternFill patternType="solid">
          <fgColor indexed="64"/>
          <bgColor theme="5" tint="0.79998168889431442"/>
        </patternFill>
      </fill>
    </dxf>
    <dxf>
      <fill>
        <patternFill patternType="solid">
          <fgColor indexed="64"/>
          <bgColor theme="5" tint="0.79998168889431442"/>
        </patternFill>
      </fill>
      <alignment horizontal="left" vertical="center" textRotation="0" wrapText="0" indent="0" justifyLastLine="0" shrinkToFit="0" readingOrder="0"/>
    </dxf>
    <dxf>
      <fill>
        <patternFill patternType="solid">
          <fgColor indexed="64"/>
          <bgColor theme="5" tint="0.79998168889431442"/>
        </patternFill>
      </fill>
    </dxf>
    <dxf>
      <fill>
        <patternFill patternType="solid">
          <fgColor indexed="64"/>
          <bgColor theme="5" tint="0.79998168889431442"/>
        </patternFill>
      </fill>
      <alignment horizontal="left" vertical="center" textRotation="0" wrapText="0" indent="0" justifyLastLine="0" shrinkToFit="0" readingOrder="0"/>
    </dxf>
    <dxf>
      <alignment horizontal="left" vertical="center" textRotation="0" wrapText="0" indent="0" justifyLastLine="0" shrinkToFit="0" readingOrder="0"/>
    </dxf>
    <dxf>
      <numFmt numFmtId="23" formatCode="h:mm\ AM/PM"/>
      <alignment horizontal="left" vertical="center" textRotation="0" wrapText="0" indent="0" justifyLastLine="0" shrinkToFit="0" readingOrder="0"/>
    </dxf>
    <dxf>
      <numFmt numFmtId="19" formatCode="m/d/yyyy"/>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none">
          <fgColor indexed="64"/>
          <bgColor auto="1"/>
        </patternFill>
      </fill>
    </dxf>
    <dxf>
      <font>
        <strike val="0"/>
        <outline val="0"/>
        <shadow val="0"/>
        <u val="none"/>
        <vertAlign val="baseline"/>
        <sz val="11"/>
        <color theme="0"/>
        <name val="Calibri"/>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dxf>
    <dxf>
      <font>
        <strike val="0"/>
        <outline val="0"/>
        <shadow val="0"/>
        <u val="none"/>
        <vertAlign val="baseline"/>
        <sz val="11"/>
        <color theme="0"/>
        <name val="Calibri"/>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theme="0"/>
        <name val="Calibri"/>
        <scheme val="none"/>
      </font>
      <fill>
        <patternFill patternType="none">
          <fgColor indexed="64"/>
          <bgColor auto="1"/>
        </patternFill>
      </fill>
    </dxf>
    <dxf>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theme="0"/>
        <name val="Calibri"/>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theme="0"/>
        <name val="Calibri"/>
        <scheme val="none"/>
      </font>
      <fill>
        <patternFill patternType="none">
          <fgColor indexed="64"/>
          <bgColor auto="1"/>
        </patternFill>
      </fill>
    </dxf>
    <dxf>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none"/>
      </font>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dxf>
    <dxf>
      <font>
        <strike val="0"/>
        <outline val="0"/>
        <shadow val="0"/>
        <u val="none"/>
        <vertAlign val="baseline"/>
        <sz val="11"/>
        <color theme="0"/>
        <name val="Calibri"/>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scheme val="none"/>
      </font>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F7"/>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12699</xdr:colOff>
      <xdr:row>0</xdr:row>
      <xdr:rowOff>7936</xdr:rowOff>
    </xdr:from>
    <xdr:to>
      <xdr:col>3</xdr:col>
      <xdr:colOff>12699</xdr:colOff>
      <xdr:row>43</xdr:row>
      <xdr:rowOff>0</xdr:rowOff>
    </xdr:to>
    <xdr:sp macro="" textlink="">
      <xdr:nvSpPr>
        <xdr:cNvPr id="2" name="TextBox 1">
          <a:extLst>
            <a:ext uri="{FF2B5EF4-FFF2-40B4-BE49-F238E27FC236}">
              <a16:creationId xmlns:a16="http://schemas.microsoft.com/office/drawing/2014/main" id="{942D9821-3BD3-0CC8-4F77-73B1303496BC}"/>
            </a:ext>
          </a:extLst>
        </xdr:cNvPr>
        <xdr:cNvSpPr txBox="1"/>
      </xdr:nvSpPr>
      <xdr:spPr>
        <a:xfrm>
          <a:off x="12699" y="7936"/>
          <a:ext cx="8696325" cy="77739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Aft>
              <a:spcPts val="800"/>
            </a:spcAft>
            <a:buNone/>
          </a:pPr>
          <a:r>
            <a:rPr lang="en-US" sz="1100" b="1" kern="100">
              <a:effectLst/>
              <a:latin typeface="Arial" panose="020B0604020202020204" pitchFamily="34" charset="0"/>
              <a:ea typeface="Aptos" panose="020B0004020202020204" pitchFamily="34" charset="0"/>
              <a:cs typeface="Times New Roman" panose="02020603050405020304" pitchFamily="18" charset="0"/>
            </a:rPr>
            <a:t>MONITORING PRE-VISIT PREPARATION/INSTRUCTION</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Utilize assignment roster contact information for initial contact with the Group Home (GH) Qualified Vendor (QV).</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Reference the COMIT Initial Contact Guide for alternative contact information.</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Notify the Lead/Manager if it has been reported that the member is no longer at the GH on the roster.</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If you have an email for the QV, use the COMIT Monitoring Introduction Email Template.</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Document contact attempts.</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Successful Contact with QV – When there is a successful contact with a QV representative:</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Ask if they have time to complete the GH Management Interview Questions.</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If they don't have time, ask to schedule a time for the full interview and only ask the following:</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Is the GH address listed on the roster accurate for the member?</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Does the member have a Guardian?  If so, request the Guardian's contact information.</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Are there any accommodations needed for the Member Interview (ASL/Language, Interpreter, etc.)?</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Is the Member behaviorally stable and are there possible concerns or triggers that we should be aware of for the visit and Member Interview?</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Ask for their availability and the availability/schedule of the Member to schedule the monitoring visit.</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Schedule the visit and request the pre-visit documents:</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Person-Centered Service Plan (PCSP)</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PCSP Safeguards and Supplemental Documents</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Behavior Treatment Plan</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PRC Disposition form</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Master HAB Staffing Schedule</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Always send an email documenting the agreed upon scheduled visit date and requested documents.</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Send an appointment Invite to the GH representative for the scheduled visit date and time, ensure the following is in the invite:</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Title: DRAZ/COMIT (member initials) Monitoring Visit (example: DRAZ/COMIT LH Monitoring Visit).</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1143000" marR="0" lvl="2" indent="-228600">
            <a:lnSpc>
              <a:spcPct val="107000"/>
            </a:lnSpc>
            <a:buFont typeface="+mj-lt"/>
            <a:buAutoNum type="roman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Location: The full GH address is in the location line of the invite (example: 1700 W. Washington St., Phoenix, AZ 85007).</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Contact the Guardian and ask if they have time to answer the Guardian Interview Questions or if they would like to schedule a time to ask the questions.  Monitors can invite them to the scheduled visit if they are available and interested, but it is not mandatory that the Guardian be at the site visit.</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Complete the Arizona Department of Health Services Facility Report and Citation Review (save the facilities report and citations in an ADHS folder in the member file).</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Save all received documents and all correspondence with the GH and Guardian in the member file in</a:t>
          </a:r>
          <a:r>
            <a:rPr lang="en-US" sz="1100" kern="100" baseline="0">
              <a:effectLst/>
              <a:latin typeface="Arial" panose="020B0604020202020204" pitchFamily="34" charset="0"/>
              <a:ea typeface="Aptos" panose="020B0004020202020204" pitchFamily="34" charset="0"/>
              <a:cs typeface="Times New Roman" panose="02020603050405020304" pitchFamily="18" charset="0"/>
            </a:rPr>
            <a:t> SharePoint</a:t>
          </a:r>
          <a:r>
            <a:rPr lang="en-US" sz="1100" kern="100">
              <a:effectLst/>
              <a:latin typeface="Arial" panose="020B0604020202020204" pitchFamily="34" charset="0"/>
              <a:ea typeface="Aptos" panose="020B0004020202020204" pitchFamily="34" charset="0"/>
              <a:cs typeface="Times New Roman" panose="02020603050405020304" pitchFamily="18" charset="0"/>
            </a:rPr>
            <a:t>.</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Prior to attending the Monitoring Visit:</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The Monitor must have the visit on their Outlook Calendar,</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Requested travel approval from JJ (cc: Manager and Admin Assistant),</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Have the approval email from JJ for the travel, and</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If accommodations were requested, ensure they have been staffed and coordinated.</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lnSpc>
              <a:spcPct val="107000"/>
            </a:lnSpc>
            <a:buFont typeface="+mj-lt"/>
            <a:buAutoNum type="arabi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Pre-visit documents are not required.  Monitors must complete the visit even if they are not received.</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lnSpc>
              <a:spcPct val="107000"/>
            </a:lnSpc>
            <a:spcAft>
              <a:spcPts val="800"/>
            </a:spcAft>
            <a:buFont typeface="+mj-lt"/>
            <a:buAutoNum type="alphaLcPeriod"/>
          </a:pPr>
          <a:r>
            <a:rPr lang="en-US" sz="1100" kern="100">
              <a:effectLst/>
              <a:latin typeface="Arial" panose="020B0604020202020204" pitchFamily="34" charset="0"/>
              <a:ea typeface="Aptos" panose="020B0004020202020204" pitchFamily="34" charset="0"/>
              <a:cs typeface="Times New Roman" panose="02020603050405020304" pitchFamily="18" charset="0"/>
            </a:rPr>
            <a:t>Unannounced Visits: If the Monitor is not able to successfully contact the QV or has inconsistent communication, they should staff with the Lead/Manager.  If there is confirmation that the member is in the GH, an unannounced visit should be completed (This unannounced should still be on the calendar with necessary travel requests/approvals.).</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318" displayName="Table1318" ref="A1:D25" totalsRowShown="0" headerRowDxfId="182" tableBorderDxfId="181">
  <autoFilter ref="A1:D25" xr:uid="{00000000-0009-0000-0100-000011000000}"/>
  <tableColumns count="4">
    <tableColumn id="1" xr3:uid="{00000000-0010-0000-0000-000001000000}" name="MANAGEMENT INTERVIEW" dataDxfId="180"/>
    <tableColumn id="2" xr3:uid="{00000000-0010-0000-0000-000002000000}" name="RESPONSE" dataDxfId="179"/>
    <tableColumn id="6" xr3:uid="{00000000-0010-0000-0000-000006000000}" name="Follow Up Question" dataDxfId="178"/>
    <tableColumn id="3" xr3:uid="{00000000-0010-0000-0000-000003000000}" name="Follow Up Answer" dataDxfId="17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810" displayName="Table810" ref="A16:M27" totalsRowCount="1" headerRowDxfId="85" dataDxfId="84">
  <autoFilter ref="A16:M26" xr:uid="{00000000-0009-0000-0100-000009000000}"/>
  <tableColumns count="13">
    <tableColumn id="1" xr3:uid="{00000000-0010-0000-0900-000001000000}" name="Target Behaviors" totalsRowLabel="Total" dataDxfId="83"/>
    <tableColumn id="14" xr3:uid="{00000000-0010-0000-0900-00000E000000}" name="JAN"/>
    <tableColumn id="15" xr3:uid="{00000000-0010-0000-0900-00000F000000}" name="FEB"/>
    <tableColumn id="16" xr3:uid="{00000000-0010-0000-0900-000010000000}" name="MAR"/>
    <tableColumn id="2" xr3:uid="{00000000-0010-0000-0900-000002000000}" name="APR" dataDxfId="82"/>
    <tableColumn id="3" xr3:uid="{00000000-0010-0000-0900-000003000000}" name="MAY" dataDxfId="81"/>
    <tableColumn id="4" xr3:uid="{00000000-0010-0000-0900-000004000000}" name="JUNE" dataDxfId="80"/>
    <tableColumn id="5" xr3:uid="{00000000-0010-0000-0900-000005000000}" name="JULY" dataDxfId="79"/>
    <tableColumn id="6" xr3:uid="{00000000-0010-0000-0900-000006000000}" name="AUG" dataDxfId="78"/>
    <tableColumn id="7" xr3:uid="{00000000-0010-0000-0900-000007000000}" name="SEPT" dataDxfId="77"/>
    <tableColumn id="8" xr3:uid="{00000000-0010-0000-0900-000008000000}" name="OCT" dataDxfId="76"/>
    <tableColumn id="9" xr3:uid="{00000000-0010-0000-0900-000009000000}" name="NOV" dataDxfId="75"/>
    <tableColumn id="10" xr3:uid="{00000000-0010-0000-0900-00000A000000}" name="DEC" dataDxfId="74"/>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able816" displayName="Table816" ref="O2:AA13" totalsRowCount="1" headerRowDxfId="73" dataDxfId="72">
  <autoFilter ref="O2:AA12" xr:uid="{00000000-0009-0000-0100-00000F000000}"/>
  <tableColumns count="13">
    <tableColumn id="1" xr3:uid="{00000000-0010-0000-0A00-000001000000}" name="Target Behaviors" totalsRowLabel="Total" dataDxfId="71"/>
    <tableColumn id="14" xr3:uid="{00000000-0010-0000-0A00-00000E000000}" name="JAN"/>
    <tableColumn id="15" xr3:uid="{00000000-0010-0000-0A00-00000F000000}" name="FEB"/>
    <tableColumn id="16" xr3:uid="{00000000-0010-0000-0A00-000010000000}" name="MAR"/>
    <tableColumn id="2" xr3:uid="{00000000-0010-0000-0A00-000002000000}" name="APR" dataDxfId="70"/>
    <tableColumn id="3" xr3:uid="{00000000-0010-0000-0A00-000003000000}" name="MAY" dataDxfId="69"/>
    <tableColumn id="4" xr3:uid="{00000000-0010-0000-0A00-000004000000}" name="JUNE" dataDxfId="68"/>
    <tableColumn id="5" xr3:uid="{00000000-0010-0000-0A00-000005000000}" name="JULY" dataDxfId="67"/>
    <tableColumn id="6" xr3:uid="{00000000-0010-0000-0A00-000006000000}" name="AUG" dataDxfId="66"/>
    <tableColumn id="7" xr3:uid="{00000000-0010-0000-0A00-000007000000}" name="SEPT" dataDxfId="65"/>
    <tableColumn id="8" xr3:uid="{00000000-0010-0000-0A00-000008000000}" name="OCT" dataDxfId="64"/>
    <tableColumn id="9" xr3:uid="{00000000-0010-0000-0A00-000009000000}" name="NOV" dataDxfId="63"/>
    <tableColumn id="10" xr3:uid="{00000000-0010-0000-0A00-00000A000000}" name="DEC" dataDxfId="62"/>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817" displayName="Table817" ref="O16:AA27" totalsRowCount="1" headerRowDxfId="61" dataDxfId="60">
  <autoFilter ref="O16:AA26" xr:uid="{00000000-0009-0000-0100-000010000000}"/>
  <tableColumns count="13">
    <tableColumn id="1" xr3:uid="{00000000-0010-0000-0B00-000001000000}" name="Target Behaviors" totalsRowLabel="Total" dataDxfId="59"/>
    <tableColumn id="14" xr3:uid="{00000000-0010-0000-0B00-00000E000000}" name="JAN"/>
    <tableColumn id="15" xr3:uid="{00000000-0010-0000-0B00-00000F000000}" name="FEB"/>
    <tableColumn id="16" xr3:uid="{00000000-0010-0000-0B00-000010000000}" name="MAR"/>
    <tableColumn id="2" xr3:uid="{00000000-0010-0000-0B00-000002000000}" name="APR" dataDxfId="58"/>
    <tableColumn id="3" xr3:uid="{00000000-0010-0000-0B00-000003000000}" name="MAY" dataDxfId="57"/>
    <tableColumn id="4" xr3:uid="{00000000-0010-0000-0B00-000004000000}" name="JUNE" dataDxfId="56"/>
    <tableColumn id="5" xr3:uid="{00000000-0010-0000-0B00-000005000000}" name="JULY" dataDxfId="55"/>
    <tableColumn id="6" xr3:uid="{00000000-0010-0000-0B00-000006000000}" name="AUG" dataDxfId="54"/>
    <tableColumn id="7" xr3:uid="{00000000-0010-0000-0B00-000007000000}" name="SEPT" dataDxfId="53"/>
    <tableColumn id="8" xr3:uid="{00000000-0010-0000-0B00-000008000000}" name="OCT" dataDxfId="52"/>
    <tableColumn id="9" xr3:uid="{00000000-0010-0000-0B00-000009000000}" name="NOV" dataDxfId="51"/>
    <tableColumn id="10" xr3:uid="{00000000-0010-0000-0B00-00000A000000}" name="DEC" dataDxfId="50"/>
  </tableColumns>
  <tableStyleInfo name="TableStyleLight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Table5" displayName="Table5" ref="A29:N37" totalsRowShown="0" headerRowDxfId="49" dataDxfId="48">
  <autoFilter ref="A29:N37" xr:uid="{00000000-0009-0000-0100-000005000000}"/>
  <tableColumns count="14">
    <tableColumn id="1" xr3:uid="{00000000-0010-0000-0C00-000001000000}" name="GOAL#" dataDxfId="47"/>
    <tableColumn id="2" xr3:uid="{00000000-0010-0000-0C00-000002000000}" name="Goal Outcome/Objective" dataDxfId="46"/>
    <tableColumn id="3" xr3:uid="{00000000-0010-0000-0C00-000003000000}" name="JAN" dataDxfId="45" dataCellStyle="Percent"/>
    <tableColumn id="4" xr3:uid="{00000000-0010-0000-0C00-000004000000}" name="FEB" dataDxfId="44" dataCellStyle="Percent"/>
    <tableColumn id="5" xr3:uid="{00000000-0010-0000-0C00-000005000000}" name="MAR" dataDxfId="43" dataCellStyle="Percent"/>
    <tableColumn id="6" xr3:uid="{00000000-0010-0000-0C00-000006000000}" name="APR" dataDxfId="42" dataCellStyle="Percent"/>
    <tableColumn id="7" xr3:uid="{00000000-0010-0000-0C00-000007000000}" name="MAY" dataDxfId="41" dataCellStyle="Percent"/>
    <tableColumn id="8" xr3:uid="{00000000-0010-0000-0C00-000008000000}" name="JUNE" dataDxfId="40" dataCellStyle="Percent"/>
    <tableColumn id="9" xr3:uid="{00000000-0010-0000-0C00-000009000000}" name="JULY" dataDxfId="39" dataCellStyle="Percent"/>
    <tableColumn id="10" xr3:uid="{00000000-0010-0000-0C00-00000A000000}" name="AUG" dataDxfId="38" dataCellStyle="Percent"/>
    <tableColumn id="11" xr3:uid="{00000000-0010-0000-0C00-00000B000000}" name="SEPT" dataDxfId="37" dataCellStyle="Percent"/>
    <tableColumn id="12" xr3:uid="{00000000-0010-0000-0C00-00000C000000}" name="OCT" dataDxfId="36" dataCellStyle="Percent"/>
    <tableColumn id="13" xr3:uid="{00000000-0010-0000-0C00-00000D000000}" name="NOV" dataDxfId="35" dataCellStyle="Percent"/>
    <tableColumn id="14" xr3:uid="{00000000-0010-0000-0C00-00000E000000}" name="DEC" dataDxfId="34" dataCellStyle="Percent"/>
  </tableColumns>
  <tableStyleInfo name="TableStyleLight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52" displayName="Table52" ref="A42:N50" totalsRowShown="0" headerRowDxfId="33" dataDxfId="32">
  <autoFilter ref="A42:N50" xr:uid="{00000000-0009-0000-0100-000001000000}"/>
  <tableColumns count="14">
    <tableColumn id="1" xr3:uid="{00000000-0010-0000-0D00-000001000000}" name="GOAL#" dataDxfId="31"/>
    <tableColumn id="2" xr3:uid="{00000000-0010-0000-0D00-000002000000}" name="Goal Outcome/Objective" dataDxfId="30"/>
    <tableColumn id="3" xr3:uid="{00000000-0010-0000-0D00-000003000000}" name="JAN" dataDxfId="29" dataCellStyle="Percent"/>
    <tableColumn id="4" xr3:uid="{00000000-0010-0000-0D00-000004000000}" name="FEB" dataDxfId="28" dataCellStyle="Percent"/>
    <tableColumn id="5" xr3:uid="{00000000-0010-0000-0D00-000005000000}" name="MAR" dataDxfId="27" dataCellStyle="Percent"/>
    <tableColumn id="6" xr3:uid="{00000000-0010-0000-0D00-000006000000}" name="APR" dataDxfId="26" dataCellStyle="Percent"/>
    <tableColumn id="7" xr3:uid="{00000000-0010-0000-0D00-000007000000}" name="MAY" dataDxfId="25" dataCellStyle="Percent"/>
    <tableColumn id="8" xr3:uid="{00000000-0010-0000-0D00-000008000000}" name="JUNE" dataDxfId="24" dataCellStyle="Percent"/>
    <tableColumn id="9" xr3:uid="{00000000-0010-0000-0D00-000009000000}" name="JULY" dataDxfId="23" dataCellStyle="Percent"/>
    <tableColumn id="10" xr3:uid="{00000000-0010-0000-0D00-00000A000000}" name="AUG" dataDxfId="22" dataCellStyle="Percent"/>
    <tableColumn id="11" xr3:uid="{00000000-0010-0000-0D00-00000B000000}" name="SEPT" dataDxfId="21" dataCellStyle="Percent"/>
    <tableColumn id="12" xr3:uid="{00000000-0010-0000-0D00-00000C000000}" name="OCT" dataDxfId="20" dataCellStyle="Percent"/>
    <tableColumn id="13" xr3:uid="{00000000-0010-0000-0D00-00000D000000}" name="NOV" dataDxfId="19" dataCellStyle="Percent"/>
    <tableColumn id="14" xr3:uid="{00000000-0010-0000-0D00-00000E000000}" name="DEC" dataDxfId="18" dataCellStyle="Percent"/>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E000000}" name="Table2" displayName="Table2" ref="A1:D102" totalsRowShown="0" headerRowDxfId="17" dataDxfId="16">
  <autoFilter ref="A1:D102" xr:uid="{00000000-0009-0000-0100-000002000000}"/>
  <tableColumns count="4">
    <tableColumn id="1" xr3:uid="{00000000-0010-0000-0E00-000001000000}" name="Topic/Subject" dataDxfId="15"/>
    <tableColumn id="2" xr3:uid="{00000000-0010-0000-0E00-000002000000}" name="Monitoring Review" dataDxfId="14"/>
    <tableColumn id="3" xr3:uid="{00000000-0010-0000-0E00-000003000000}" name="FU Question" dataDxfId="13"/>
    <tableColumn id="4" xr3:uid="{00000000-0010-0000-0E00-000004000000}" name="FU Answer" dataDxfId="12"/>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F000000}" name="Table7" displayName="Table7" ref="A2:B28" totalsRowShown="0">
  <autoFilter ref="A2:B28" xr:uid="{00000000-0009-0000-0100-000007000000}"/>
  <sortState xmlns:xlrd2="http://schemas.microsoft.com/office/spreadsheetml/2017/richdata2" ref="A3:B28">
    <sortCondition ref="A2:A28"/>
  </sortState>
  <tableColumns count="2">
    <tableColumn id="2" xr3:uid="{00000000-0010-0000-0F00-000002000000}" name="Abbreviation"/>
    <tableColumn id="3" xr3:uid="{00000000-0010-0000-0F00-000003000000}" name="Word/Phrase Meaning"/>
  </tableColumns>
  <tableStyleInfo name="TableStyleLight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0000000}" name="Table12" displayName="Table12" ref="A1:A4" totalsRowShown="0">
  <autoFilter ref="A1:A4" xr:uid="{00000000-0009-0000-0100-00000C000000}"/>
  <tableColumns count="1">
    <tableColumn id="1" xr3:uid="{00000000-0010-0000-1000-000001000000}" name="YES/NO"/>
  </tableColumns>
  <tableStyleInfo name="TableStyleLight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1000000}" name="Table1228" displayName="Table1228" ref="A7:A10" totalsRowShown="0">
  <autoFilter ref="A7:A10" xr:uid="{00000000-0009-0000-0100-00001B000000}"/>
  <tableColumns count="1">
    <tableColumn id="1" xr3:uid="{00000000-0010-0000-1100-000001000000}" name="YES/NO/NA"/>
  </tableColumns>
  <tableStyleInfo name="TableStyleLight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le122829" displayName="Table122829" ref="A14:A17" totalsRowShown="0">
  <autoFilter ref="A14:A17" xr:uid="{00000000-0009-0000-0100-00001C000000}"/>
  <tableColumns count="1">
    <tableColumn id="1" xr3:uid="{00000000-0010-0000-1200-000001000000}" name="R/NR"/>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31821" displayName="Table131821" ref="A1:D28" totalsRowShown="0" headerRowDxfId="176" tableBorderDxfId="175">
  <autoFilter ref="A1:D28" xr:uid="{00000000-0009-0000-0100-000014000000}"/>
  <tableColumns count="4">
    <tableColumn id="1" xr3:uid="{00000000-0010-0000-0100-000001000000}" name="GUARDIAN INTERVIEW" dataDxfId="174"/>
    <tableColumn id="2" xr3:uid="{00000000-0010-0000-0100-000002000000}" name="RESPONSE" dataDxfId="173"/>
    <tableColumn id="6" xr3:uid="{00000000-0010-0000-0100-000006000000}" name="Follow Up Question" dataDxfId="172"/>
    <tableColumn id="3" xr3:uid="{00000000-0010-0000-0100-000003000000}" name="Follow Up Answer" dataDxfId="171"/>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3000000}" name="Table6101214151738101214152018242628" displayName="Table6101214151738101214152018242628" ref="A1:A40" totalsRowShown="0" headerRowDxfId="11" dataDxfId="10" totalsRowDxfId="9">
  <autoFilter ref="A1:A40" xr:uid="{00000000-0009-0000-0100-00000B000000}"/>
  <tableColumns count="1">
    <tableColumn id="28" xr3:uid="{00000000-0010-0000-1300-00001C000000}" name="#" dataDxfId="8" totalsRowDxfId="7" dataCellStyle="Normal 2"/>
  </tableColumns>
  <tableStyleInfo name="TableStyleLight15" showFirstColumn="0"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4000000}" name="Table14" displayName="Table14" ref="B1:C43" totalsRowShown="0" headerRowDxfId="6" dataDxfId="5">
  <autoFilter ref="B1:C43" xr:uid="{00000000-0009-0000-0100-00000E000000}"/>
  <tableColumns count="2">
    <tableColumn id="1" xr3:uid="{00000000-0010-0000-1400-000001000000}" name="ISSUE/NEED" dataDxfId="4" dataCellStyle="Normal 3"/>
    <tableColumn id="2" xr3:uid="{00000000-0010-0000-1400-000002000000}" name="Put 1 for all that apply" dataDxfId="3" dataCellStyle="Normal 2"/>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e131822" displayName="Table131822" ref="A1:D51" totalsRowShown="0" headerRowDxfId="170" headerRowBorderDxfId="169" tableBorderDxfId="168" totalsRowBorderDxfId="167">
  <autoFilter ref="A1:D51" xr:uid="{00000000-0009-0000-0100-000015000000}"/>
  <tableColumns count="4">
    <tableColumn id="1" xr3:uid="{00000000-0010-0000-0200-000001000000}" name="STAFF INTERVIEW" dataDxfId="166"/>
    <tableColumn id="2" xr3:uid="{00000000-0010-0000-0200-000002000000}" name="RESPONSE" dataDxfId="165"/>
    <tableColumn id="6" xr3:uid="{00000000-0010-0000-0200-000006000000}" name="Follow Up Question" dataDxfId="164"/>
    <tableColumn id="3" xr3:uid="{00000000-0010-0000-0200-000003000000}" name="Follow Up Answer" dataDxfId="16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3000000}" name="Table131823" displayName="Table131823" ref="A1:D22" totalsRowShown="0" headerRowDxfId="162" headerRowBorderDxfId="161" tableBorderDxfId="160" totalsRowBorderDxfId="159">
  <autoFilter ref="A1:D22" xr:uid="{00000000-0009-0000-0100-000016000000}"/>
  <tableColumns count="4">
    <tableColumn id="1" xr3:uid="{00000000-0010-0000-0300-000001000000}" name="GROUP HOME WALKTHROUGH" dataDxfId="158"/>
    <tableColumn id="2" xr3:uid="{00000000-0010-0000-0300-000002000000}" name="RESPONSE" dataDxfId="157"/>
    <tableColumn id="6" xr3:uid="{00000000-0010-0000-0300-000006000000}" name="Follow Up Question" dataDxfId="156"/>
    <tableColumn id="3" xr3:uid="{00000000-0010-0000-0300-000003000000}" name="Follow Up Answer" dataDxfId="155"/>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le13" displayName="Table13" ref="A1:D75" totalsRowShown="0" headerRowDxfId="154" headerRowBorderDxfId="153" tableBorderDxfId="152" totalsRowBorderDxfId="151">
  <autoFilter ref="A1:D75" xr:uid="{00000000-0009-0000-0100-00000D000000}">
    <filterColumn colId="0" hiddenButton="1"/>
    <filterColumn colId="1" hiddenButton="1"/>
    <filterColumn colId="2" hiddenButton="1"/>
    <filterColumn colId="3" hiddenButton="1"/>
  </autoFilter>
  <tableColumns count="4">
    <tableColumn id="1" xr3:uid="{00000000-0010-0000-0400-000001000000}" name="PCSP ASSESSMENT/SECTION" dataDxfId="150"/>
    <tableColumn id="2" xr3:uid="{00000000-0010-0000-0400-000002000000}" name="RESPONSE" dataDxfId="149"/>
    <tableColumn id="6" xr3:uid="{00000000-0010-0000-0400-000006000000}" name="FU Question" dataDxfId="148"/>
    <tableColumn id="3" xr3:uid="{00000000-0010-0000-0400-000003000000}" name="FU Answer" dataDxfId="14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311" displayName="Table1311" ref="A1:D37" totalsRowShown="0" headerRowDxfId="146" headerRowBorderDxfId="145" tableBorderDxfId="144" totalsRowBorderDxfId="143">
  <autoFilter ref="A1:D37" xr:uid="{00000000-0009-0000-0100-00000A000000}">
    <filterColumn colId="0" hiddenButton="1"/>
    <filterColumn colId="1" hiddenButton="1"/>
    <filterColumn colId="2" hiddenButton="1"/>
    <filterColumn colId="3" hiddenButton="1"/>
  </autoFilter>
  <tableColumns count="4">
    <tableColumn id="1" xr3:uid="{00000000-0010-0000-0500-000001000000}" name="BTP Assessment" dataDxfId="142"/>
    <tableColumn id="2" xr3:uid="{00000000-0010-0000-0500-000002000000}" name="RESPONSE" dataDxfId="141"/>
    <tableColumn id="6" xr3:uid="{00000000-0010-0000-0500-000006000000}" name="Follow Up Question" dataDxfId="140"/>
    <tableColumn id="3" xr3:uid="{00000000-0010-0000-0500-000003000000}" name="Follow Up Answer" dataDxfId="13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4" displayName="Table4" ref="A1:F15" totalsRowShown="0">
  <autoFilter ref="A1:F15" xr:uid="{00000000-0009-0000-0100-000004000000}"/>
  <tableColumns count="6">
    <tableColumn id="1" xr3:uid="{00000000-0010-0000-0600-000001000000}" name="Medication Name"/>
    <tableColumn id="2" xr3:uid="{00000000-0010-0000-0600-000002000000}" name="Dosage/Freq"/>
    <tableColumn id="3" xr3:uid="{00000000-0010-0000-0600-000003000000}" name="MAR"/>
    <tableColumn id="4" xr3:uid="{00000000-0010-0000-0600-000004000000}" name="PCSP"/>
    <tableColumn id="5" xr3:uid="{00000000-0010-0000-0600-000005000000}" name="BTP"/>
    <tableColumn id="6" xr3:uid="{9C688535-FA27-4BCC-A3FB-610F42A76CCF}" name="MED REVIEW"/>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17" displayName="Table17" ref="A2:U25" totalsRowCount="1" headerRowDxfId="138" dataDxfId="137">
  <autoFilter ref="A2:U24" xr:uid="{00000000-0009-0000-0100-000006000000}"/>
  <tableColumns count="21">
    <tableColumn id="1" xr3:uid="{00000000-0010-0000-0700-000001000000}" name="Date" dataDxfId="136"/>
    <tableColumn id="2" xr3:uid="{00000000-0010-0000-0700-000002000000}" name="Time" dataDxfId="135"/>
    <tableColumn id="3" xr3:uid="{00000000-0010-0000-0700-000003000000}" name="Brief Description of the Incident" dataDxfId="134"/>
    <tableColumn id="11" xr3:uid="{00000000-0010-0000-0700-00000B000000}" name="VA" totalsRowFunction="sum" dataDxfId="133" totalsRowDxfId="132"/>
    <tableColumn id="9" xr3:uid="{00000000-0010-0000-0700-000009000000}" name="PA" totalsRowFunction="sum" dataDxfId="131" totalsRowDxfId="130"/>
    <tableColumn id="12" xr3:uid="{00000000-0010-0000-0700-00000C000000}" name="PD" totalsRowFunction="sum" dataDxfId="129" totalsRowDxfId="128"/>
    <tableColumn id="4" xr3:uid="{00000000-0010-0000-0700-000004000000}" name="SIB" totalsRowFunction="sum" dataDxfId="127" totalsRowDxfId="126"/>
    <tableColumn id="6" xr3:uid="{00000000-0010-0000-0700-000006000000}" name="ISB" totalsRowFunction="sum" dataDxfId="125" totalsRowDxfId="124"/>
    <tableColumn id="7" xr3:uid="{00000000-0010-0000-0700-000007000000}" name="AWOL" totalsRowFunction="sum" dataDxfId="123" totalsRowDxfId="122"/>
    <tableColumn id="21" xr3:uid="{00000000-0010-0000-0700-000015000000}" name="OBJ-W" totalsRowFunction="sum" dataDxfId="121" totalsRowDxfId="120"/>
    <tableColumn id="20" xr3:uid="{00000000-0010-0000-0700-000014000000}" name="ALLEG" totalsRowFunction="sum" dataDxfId="119" totalsRowDxfId="118"/>
    <tableColumn id="19" xr3:uid="{00000000-0010-0000-0700-000013000000}" name="M-ERR" totalsRowFunction="sum" dataDxfId="117" totalsRowDxfId="116"/>
    <tableColumn id="22" xr3:uid="{00000000-0010-0000-0700-000016000000}" name="Medical" totalsRowFunction="sum" dataDxfId="115" totalsRowDxfId="114"/>
    <tableColumn id="23" xr3:uid="{00000000-0010-0000-0700-000017000000}" name="INJ" totalsRowFunction="sum" dataDxfId="113" totalsRowDxfId="112"/>
    <tableColumn id="24" xr3:uid="{00000000-0010-0000-0700-000018000000}" name="UC/HOSP" totalsRowFunction="sum" dataDxfId="111" totalsRowDxfId="110"/>
    <tableColumn id="25" xr3:uid="{00000000-0010-0000-0700-000019000000}" name="P&amp;S" totalsRowFunction="custom" dataDxfId="109" totalsRowDxfId="108">
      <totalsRowFormula>Y17</totalsRowFormula>
    </tableColumn>
    <tableColumn id="17" xr3:uid="{00000000-0010-0000-0700-000011000000}" name="Crisis" totalsRowFunction="sum" dataDxfId="107" totalsRowDxfId="106"/>
    <tableColumn id="13" xr3:uid="{00000000-0010-0000-0700-00000D000000}" name="Police" totalsRowFunction="sum" dataDxfId="105" totalsRowDxfId="104"/>
    <tableColumn id="8" xr3:uid="{00000000-0010-0000-0700-000008000000}" name="Para" totalsRowFunction="sum" dataDxfId="103" totalsRowDxfId="102"/>
    <tableColumn id="5" xr3:uid="{00000000-0010-0000-0700-000005000000}" name="911" totalsRowFunction="sum" dataDxfId="101" totalsRowDxfId="100"/>
    <tableColumn id="18" xr3:uid="{00000000-0010-0000-0700-000012000000}" name="BH Hosp" totalsRowFunction="sum" dataDxfId="99" totalsRowDxfId="98"/>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8" displayName="Table8" ref="A2:M13" totalsRowCount="1" headerRowDxfId="97" dataDxfId="96">
  <autoFilter ref="A2:M12" xr:uid="{00000000-0009-0000-0100-000008000000}"/>
  <tableColumns count="13">
    <tableColumn id="1" xr3:uid="{00000000-0010-0000-0800-000001000000}" name="Target Behaviors" totalsRowLabel="Total" dataDxfId="95"/>
    <tableColumn id="14" xr3:uid="{00000000-0010-0000-0800-00000E000000}" name="JAN"/>
    <tableColumn id="15" xr3:uid="{00000000-0010-0000-0800-00000F000000}" name="FEB"/>
    <tableColumn id="16" xr3:uid="{00000000-0010-0000-0800-000010000000}" name="MAR"/>
    <tableColumn id="2" xr3:uid="{00000000-0010-0000-0800-000002000000}" name="APR" dataDxfId="94"/>
    <tableColumn id="3" xr3:uid="{00000000-0010-0000-0800-000003000000}" name="MAY" dataDxfId="93"/>
    <tableColumn id="4" xr3:uid="{00000000-0010-0000-0800-000004000000}" name="JUNE" dataDxfId="92"/>
    <tableColumn id="5" xr3:uid="{00000000-0010-0000-0800-000005000000}" name="JULY" dataDxfId="91"/>
    <tableColumn id="6" xr3:uid="{00000000-0010-0000-0800-000006000000}" name="AUG" dataDxfId="90"/>
    <tableColumn id="7" xr3:uid="{00000000-0010-0000-0800-000007000000}" name="SEPT" dataDxfId="89"/>
    <tableColumn id="8" xr3:uid="{00000000-0010-0000-0800-000008000000}" name="OCT" dataDxfId="88"/>
    <tableColumn id="9" xr3:uid="{00000000-0010-0000-0800-000009000000}" name="NOV" dataDxfId="87"/>
    <tableColumn id="10" xr3:uid="{00000000-0010-0000-0800-00000A000000}" name="DEC" dataDxfId="86"/>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5"/>
  <sheetViews>
    <sheetView tabSelected="1" workbookViewId="0">
      <selection activeCell="H37" sqref="H37"/>
    </sheetView>
  </sheetViews>
  <sheetFormatPr defaultRowHeight="14.4" x14ac:dyDescent="0.3"/>
  <cols>
    <col min="1" max="1" width="107.21875" customWidth="1"/>
  </cols>
  <sheetData>
    <row r="1" spans="1:18" x14ac:dyDescent="0.3">
      <c r="A1" s="71"/>
      <c r="D1" s="101"/>
      <c r="E1" s="101"/>
      <c r="F1" s="101"/>
      <c r="G1" s="101"/>
      <c r="H1" s="101"/>
      <c r="I1" s="101"/>
      <c r="J1" s="101"/>
      <c r="K1" s="101"/>
      <c r="L1" s="101"/>
      <c r="M1" s="101"/>
      <c r="N1" s="101"/>
      <c r="O1" s="101"/>
      <c r="P1" s="101"/>
      <c r="Q1" s="101"/>
      <c r="R1" s="101"/>
    </row>
    <row r="2" spans="1:18" x14ac:dyDescent="0.3">
      <c r="D2" s="101"/>
      <c r="E2" s="101"/>
      <c r="F2" s="101"/>
      <c r="G2" s="101"/>
      <c r="H2" s="101"/>
      <c r="I2" s="101"/>
      <c r="J2" s="101"/>
      <c r="K2" s="101"/>
      <c r="L2" s="101"/>
      <c r="M2" s="101"/>
      <c r="N2" s="101"/>
      <c r="O2" s="101"/>
      <c r="P2" s="101"/>
      <c r="Q2" s="101"/>
      <c r="R2" s="101"/>
    </row>
    <row r="3" spans="1:18" x14ac:dyDescent="0.3">
      <c r="D3" s="101"/>
      <c r="E3" s="101"/>
      <c r="F3" s="101"/>
      <c r="G3" s="101"/>
      <c r="H3" s="101"/>
      <c r="I3" s="101"/>
      <c r="J3" s="101"/>
      <c r="K3" s="101"/>
      <c r="L3" s="101"/>
      <c r="M3" s="101"/>
      <c r="N3" s="101"/>
      <c r="O3" s="101"/>
      <c r="P3" s="101"/>
      <c r="Q3" s="101"/>
      <c r="R3" s="101"/>
    </row>
    <row r="4" spans="1:18" x14ac:dyDescent="0.3">
      <c r="D4" s="101"/>
      <c r="E4" s="101"/>
      <c r="F4" s="101"/>
      <c r="G4" s="101"/>
      <c r="H4" s="101"/>
      <c r="I4" s="101"/>
      <c r="J4" s="101"/>
      <c r="K4" s="101"/>
      <c r="L4" s="101"/>
      <c r="M4" s="101"/>
      <c r="N4" s="101"/>
      <c r="O4" s="101"/>
      <c r="P4" s="101"/>
      <c r="Q4" s="101"/>
      <c r="R4" s="101"/>
    </row>
    <row r="5" spans="1:18" x14ac:dyDescent="0.3">
      <c r="D5" s="101"/>
      <c r="E5" s="101"/>
      <c r="F5" s="101"/>
      <c r="G5" s="101"/>
      <c r="H5" s="101"/>
      <c r="I5" s="101"/>
      <c r="J5" s="101"/>
      <c r="K5" s="101"/>
      <c r="L5" s="101"/>
      <c r="M5" s="101"/>
      <c r="N5" s="101"/>
      <c r="O5" s="101"/>
      <c r="P5" s="101"/>
      <c r="Q5" s="101"/>
      <c r="R5" s="101"/>
    </row>
    <row r="6" spans="1:18" x14ac:dyDescent="0.3">
      <c r="D6" s="101"/>
      <c r="E6" s="101"/>
      <c r="F6" s="101"/>
      <c r="G6" s="101"/>
      <c r="H6" s="101"/>
      <c r="I6" s="101"/>
      <c r="J6" s="101"/>
      <c r="K6" s="101"/>
      <c r="L6" s="101"/>
      <c r="M6" s="101"/>
      <c r="N6" s="101"/>
      <c r="O6" s="101"/>
      <c r="P6" s="101"/>
      <c r="Q6" s="101"/>
      <c r="R6" s="101"/>
    </row>
    <row r="7" spans="1:18" x14ac:dyDescent="0.3">
      <c r="D7" s="101"/>
      <c r="E7" s="101"/>
      <c r="F7" s="101"/>
      <c r="G7" s="101"/>
      <c r="H7" s="101"/>
      <c r="I7" s="101"/>
      <c r="J7" s="101"/>
      <c r="K7" s="101"/>
      <c r="L7" s="101"/>
      <c r="M7" s="101"/>
      <c r="N7" s="101"/>
      <c r="O7" s="101"/>
      <c r="P7" s="101"/>
      <c r="Q7" s="101"/>
      <c r="R7" s="101"/>
    </row>
    <row r="8" spans="1:18" x14ac:dyDescent="0.3">
      <c r="D8" s="101"/>
      <c r="E8" s="101"/>
      <c r="F8" s="101"/>
      <c r="G8" s="101"/>
      <c r="H8" s="101"/>
      <c r="I8" s="101"/>
      <c r="J8" s="101"/>
      <c r="K8" s="101"/>
      <c r="L8" s="101"/>
      <c r="M8" s="101"/>
      <c r="N8" s="101"/>
      <c r="O8" s="101"/>
      <c r="P8" s="101"/>
      <c r="Q8" s="101"/>
      <c r="R8" s="101"/>
    </row>
    <row r="9" spans="1:18" x14ac:dyDescent="0.3">
      <c r="D9" s="101"/>
      <c r="E9" s="101"/>
      <c r="F9" s="101"/>
      <c r="G9" s="101"/>
      <c r="H9" s="101"/>
      <c r="I9" s="101"/>
      <c r="J9" s="101"/>
      <c r="K9" s="101"/>
      <c r="L9" s="101"/>
      <c r="M9" s="101"/>
      <c r="N9" s="101"/>
      <c r="O9" s="101"/>
      <c r="P9" s="101"/>
      <c r="Q9" s="101"/>
      <c r="R9" s="101"/>
    </row>
    <row r="10" spans="1:18" x14ac:dyDescent="0.3">
      <c r="D10" s="101"/>
      <c r="E10" s="101"/>
      <c r="F10" s="101"/>
      <c r="G10" s="101"/>
      <c r="H10" s="101"/>
      <c r="I10" s="101"/>
      <c r="J10" s="101"/>
      <c r="K10" s="101"/>
      <c r="L10" s="101"/>
      <c r="M10" s="101"/>
      <c r="N10" s="101"/>
      <c r="O10" s="101"/>
      <c r="P10" s="101"/>
      <c r="Q10" s="101"/>
      <c r="R10" s="101"/>
    </row>
    <row r="11" spans="1:18" x14ac:dyDescent="0.3">
      <c r="D11" s="101"/>
      <c r="E11" s="101"/>
      <c r="F11" s="101"/>
      <c r="G11" s="101"/>
      <c r="H11" s="101"/>
      <c r="I11" s="101"/>
      <c r="J11" s="101"/>
      <c r="K11" s="101"/>
      <c r="L11" s="101"/>
      <c r="M11" s="101"/>
      <c r="N11" s="101"/>
      <c r="O11" s="101"/>
      <c r="P11" s="101"/>
      <c r="Q11" s="101"/>
      <c r="R11" s="101"/>
    </row>
    <row r="12" spans="1:18" x14ac:dyDescent="0.3">
      <c r="D12" s="101"/>
      <c r="E12" s="101"/>
      <c r="F12" s="101"/>
      <c r="G12" s="101"/>
      <c r="H12" s="101"/>
      <c r="I12" s="101"/>
      <c r="J12" s="101"/>
      <c r="K12" s="101"/>
      <c r="L12" s="101"/>
      <c r="M12" s="101"/>
      <c r="N12" s="101"/>
      <c r="O12" s="101"/>
      <c r="P12" s="101"/>
      <c r="Q12" s="101"/>
      <c r="R12" s="101"/>
    </row>
    <row r="13" spans="1:18" x14ac:dyDescent="0.3">
      <c r="D13" s="101"/>
      <c r="E13" s="101"/>
      <c r="F13" s="101"/>
      <c r="G13" s="101"/>
      <c r="H13" s="101"/>
      <c r="I13" s="101"/>
      <c r="J13" s="101"/>
      <c r="K13" s="101"/>
      <c r="L13" s="101"/>
      <c r="M13" s="101"/>
      <c r="N13" s="101"/>
      <c r="O13" s="101"/>
      <c r="P13" s="101"/>
      <c r="Q13" s="101"/>
      <c r="R13" s="101"/>
    </row>
    <row r="14" spans="1:18" x14ac:dyDescent="0.3">
      <c r="D14" s="101"/>
      <c r="E14" s="101"/>
      <c r="F14" s="101"/>
      <c r="G14" s="101"/>
      <c r="H14" s="101"/>
      <c r="I14" s="101"/>
      <c r="J14" s="101"/>
      <c r="K14" s="101"/>
      <c r="L14" s="101"/>
      <c r="M14" s="101"/>
      <c r="N14" s="101"/>
      <c r="O14" s="101"/>
      <c r="P14" s="101"/>
      <c r="Q14" s="101"/>
      <c r="R14" s="101"/>
    </row>
    <row r="15" spans="1:18" x14ac:dyDescent="0.3">
      <c r="D15" s="101"/>
      <c r="E15" s="101"/>
      <c r="F15" s="101"/>
      <c r="G15" s="101"/>
      <c r="H15" s="101"/>
      <c r="I15" s="101"/>
      <c r="J15" s="101"/>
      <c r="K15" s="101"/>
      <c r="L15" s="101"/>
      <c r="M15" s="101"/>
      <c r="N15" s="101"/>
      <c r="O15" s="101"/>
      <c r="P15" s="101"/>
      <c r="Q15" s="101"/>
      <c r="R15" s="101"/>
    </row>
    <row r="16" spans="1:18" x14ac:dyDescent="0.3">
      <c r="D16" s="101"/>
      <c r="E16" s="101"/>
      <c r="F16" s="101"/>
      <c r="G16" s="101"/>
      <c r="H16" s="101"/>
      <c r="I16" s="101"/>
      <c r="J16" s="101"/>
      <c r="K16" s="101"/>
      <c r="L16" s="101"/>
      <c r="M16" s="101"/>
      <c r="N16" s="101"/>
      <c r="O16" s="101"/>
      <c r="P16" s="101"/>
      <c r="Q16" s="101"/>
      <c r="R16" s="101"/>
    </row>
    <row r="17" spans="4:18" x14ac:dyDescent="0.3">
      <c r="D17" s="101"/>
      <c r="E17" s="101"/>
      <c r="F17" s="101"/>
      <c r="G17" s="101"/>
      <c r="H17" s="101"/>
      <c r="I17" s="101"/>
      <c r="J17" s="101"/>
      <c r="K17" s="101"/>
      <c r="L17" s="101"/>
      <c r="M17" s="101"/>
      <c r="N17" s="101"/>
      <c r="O17" s="101"/>
      <c r="P17" s="101"/>
      <c r="Q17" s="101"/>
      <c r="R17" s="101"/>
    </row>
    <row r="18" spans="4:18" x14ac:dyDescent="0.3">
      <c r="D18" s="101"/>
      <c r="E18" s="101"/>
      <c r="F18" s="101"/>
      <c r="G18" s="101"/>
      <c r="H18" s="101"/>
      <c r="I18" s="101"/>
      <c r="J18" s="101"/>
      <c r="K18" s="101"/>
      <c r="L18" s="101"/>
      <c r="M18" s="101"/>
      <c r="N18" s="101"/>
      <c r="O18" s="101"/>
      <c r="P18" s="101"/>
      <c r="Q18" s="101"/>
      <c r="R18" s="101"/>
    </row>
    <row r="19" spans="4:18" x14ac:dyDescent="0.3">
      <c r="D19" s="101"/>
      <c r="E19" s="101"/>
      <c r="F19" s="101"/>
      <c r="G19" s="101"/>
      <c r="H19" s="101"/>
      <c r="I19" s="101"/>
      <c r="J19" s="101"/>
      <c r="K19" s="101"/>
      <c r="L19" s="101"/>
      <c r="M19" s="101"/>
      <c r="N19" s="101"/>
      <c r="O19" s="101"/>
      <c r="P19" s="101"/>
      <c r="Q19" s="101"/>
      <c r="R19" s="101"/>
    </row>
    <row r="20" spans="4:18" x14ac:dyDescent="0.3">
      <c r="D20" s="101"/>
      <c r="E20" s="101"/>
      <c r="F20" s="101"/>
      <c r="G20" s="101"/>
      <c r="H20" s="101"/>
      <c r="I20" s="101"/>
      <c r="J20" s="101"/>
      <c r="K20" s="101"/>
      <c r="L20" s="101"/>
      <c r="M20" s="101"/>
      <c r="N20" s="101"/>
      <c r="O20" s="101"/>
      <c r="P20" s="101"/>
      <c r="Q20" s="101"/>
      <c r="R20" s="101"/>
    </row>
    <row r="21" spans="4:18" x14ac:dyDescent="0.3">
      <c r="D21" s="101"/>
      <c r="E21" s="101"/>
      <c r="F21" s="101"/>
      <c r="G21" s="101"/>
      <c r="H21" s="101"/>
      <c r="I21" s="101"/>
      <c r="J21" s="101"/>
      <c r="K21" s="101"/>
      <c r="L21" s="101"/>
      <c r="M21" s="101"/>
      <c r="N21" s="101"/>
      <c r="O21" s="101"/>
      <c r="P21" s="101"/>
      <c r="Q21" s="101"/>
      <c r="R21" s="101"/>
    </row>
    <row r="22" spans="4:18" x14ac:dyDescent="0.3">
      <c r="D22" s="101"/>
      <c r="E22" s="101"/>
      <c r="F22" s="101"/>
      <c r="G22" s="101"/>
      <c r="H22" s="101"/>
      <c r="I22" s="101"/>
      <c r="J22" s="101"/>
      <c r="K22" s="101"/>
      <c r="L22" s="101"/>
      <c r="M22" s="101"/>
      <c r="N22" s="101"/>
      <c r="O22" s="101"/>
      <c r="P22" s="101"/>
      <c r="Q22" s="101"/>
      <c r="R22" s="101"/>
    </row>
    <row r="23" spans="4:18" x14ac:dyDescent="0.3">
      <c r="D23" s="101"/>
      <c r="E23" s="101"/>
      <c r="F23" s="101"/>
      <c r="G23" s="101"/>
      <c r="H23" s="101"/>
      <c r="I23" s="101"/>
      <c r="J23" s="101"/>
      <c r="K23" s="101"/>
      <c r="L23" s="101"/>
      <c r="M23" s="101"/>
      <c r="N23" s="101"/>
      <c r="O23" s="101"/>
      <c r="P23" s="101"/>
      <c r="Q23" s="101"/>
      <c r="R23" s="101"/>
    </row>
    <row r="24" spans="4:18" x14ac:dyDescent="0.3">
      <c r="D24" s="101"/>
      <c r="E24" s="101"/>
      <c r="F24" s="101"/>
      <c r="G24" s="101"/>
      <c r="H24" s="101"/>
      <c r="I24" s="101"/>
      <c r="J24" s="101"/>
      <c r="K24" s="101"/>
      <c r="L24" s="101"/>
      <c r="M24" s="101"/>
      <c r="N24" s="101"/>
      <c r="O24" s="101"/>
      <c r="P24" s="101"/>
      <c r="Q24" s="101"/>
      <c r="R24" s="101"/>
    </row>
    <row r="25" spans="4:18" x14ac:dyDescent="0.3">
      <c r="D25" s="101"/>
      <c r="E25" s="101"/>
      <c r="F25" s="101"/>
      <c r="G25" s="101"/>
      <c r="H25" s="101"/>
      <c r="I25" s="101"/>
      <c r="J25" s="101"/>
      <c r="K25" s="101"/>
      <c r="L25" s="101"/>
      <c r="M25" s="101"/>
      <c r="N25" s="101"/>
      <c r="O25" s="101"/>
      <c r="P25" s="101"/>
      <c r="Q25" s="101"/>
      <c r="R25" s="101"/>
    </row>
    <row r="26" spans="4:18" x14ac:dyDescent="0.3">
      <c r="D26" s="101"/>
      <c r="E26" s="101"/>
      <c r="F26" s="101"/>
      <c r="G26" s="101"/>
      <c r="H26" s="101"/>
      <c r="I26" s="101"/>
      <c r="J26" s="101"/>
      <c r="K26" s="101"/>
      <c r="L26" s="101"/>
      <c r="M26" s="101"/>
      <c r="N26" s="101"/>
      <c r="O26" s="101"/>
      <c r="P26" s="101"/>
      <c r="Q26" s="101"/>
      <c r="R26" s="101"/>
    </row>
    <row r="27" spans="4:18" x14ac:dyDescent="0.3">
      <c r="D27" s="101"/>
      <c r="E27" s="101"/>
      <c r="F27" s="101"/>
      <c r="G27" s="101"/>
      <c r="H27" s="101"/>
      <c r="I27" s="101"/>
      <c r="J27" s="101"/>
      <c r="K27" s="101"/>
      <c r="L27" s="101"/>
      <c r="M27" s="101"/>
      <c r="N27" s="101"/>
      <c r="O27" s="101"/>
      <c r="P27" s="101"/>
      <c r="Q27" s="101"/>
      <c r="R27" s="101"/>
    </row>
    <row r="28" spans="4:18" x14ac:dyDescent="0.3">
      <c r="D28" s="101"/>
      <c r="E28" s="101"/>
      <c r="F28" s="101"/>
      <c r="G28" s="101"/>
      <c r="H28" s="101"/>
      <c r="I28" s="101"/>
      <c r="J28" s="101"/>
      <c r="K28" s="101"/>
      <c r="L28" s="101"/>
      <c r="M28" s="101"/>
      <c r="N28" s="101"/>
      <c r="O28" s="101"/>
      <c r="P28" s="101"/>
      <c r="Q28" s="101"/>
      <c r="R28" s="101"/>
    </row>
    <row r="29" spans="4:18" x14ac:dyDescent="0.3">
      <c r="D29" s="101"/>
      <c r="E29" s="101"/>
      <c r="F29" s="101"/>
      <c r="G29" s="101"/>
      <c r="H29" s="101"/>
      <c r="I29" s="101"/>
      <c r="J29" s="101"/>
      <c r="K29" s="101"/>
      <c r="L29" s="101"/>
      <c r="M29" s="101"/>
      <c r="N29" s="101"/>
      <c r="O29" s="101"/>
      <c r="P29" s="101"/>
      <c r="Q29" s="101"/>
      <c r="R29" s="101"/>
    </row>
    <row r="30" spans="4:18" x14ac:dyDescent="0.3">
      <c r="D30" s="101"/>
      <c r="E30" s="101"/>
      <c r="F30" s="101"/>
      <c r="G30" s="101"/>
      <c r="H30" s="101"/>
      <c r="I30" s="101"/>
      <c r="J30" s="101"/>
      <c r="K30" s="101"/>
      <c r="L30" s="101"/>
      <c r="M30" s="101"/>
      <c r="N30" s="101"/>
      <c r="O30" s="101"/>
      <c r="P30" s="101"/>
      <c r="Q30" s="101"/>
      <c r="R30" s="101"/>
    </row>
    <row r="31" spans="4:18" x14ac:dyDescent="0.3">
      <c r="D31" s="101"/>
      <c r="E31" s="101"/>
      <c r="F31" s="101"/>
      <c r="G31" s="101"/>
      <c r="H31" s="101"/>
      <c r="I31" s="101"/>
      <c r="J31" s="101"/>
      <c r="K31" s="101"/>
      <c r="L31" s="101"/>
      <c r="M31" s="101"/>
      <c r="N31" s="101"/>
      <c r="O31" s="101"/>
      <c r="P31" s="101"/>
      <c r="Q31" s="101"/>
      <c r="R31" s="101"/>
    </row>
    <row r="32" spans="4:18" x14ac:dyDescent="0.3">
      <c r="D32" s="101"/>
      <c r="E32" s="101"/>
      <c r="F32" s="101"/>
      <c r="G32" s="101"/>
      <c r="H32" s="101"/>
      <c r="I32" s="101"/>
      <c r="J32" s="101"/>
      <c r="K32" s="101"/>
      <c r="L32" s="101"/>
      <c r="M32" s="101"/>
      <c r="N32" s="101"/>
      <c r="O32" s="101"/>
      <c r="P32" s="101"/>
      <c r="Q32" s="101"/>
      <c r="R32" s="101"/>
    </row>
    <row r="33" spans="1:18" x14ac:dyDescent="0.3">
      <c r="D33" s="101"/>
      <c r="E33" s="101"/>
      <c r="F33" s="101"/>
      <c r="G33" s="101"/>
      <c r="H33" s="101"/>
      <c r="I33" s="101"/>
      <c r="J33" s="101"/>
      <c r="K33" s="101"/>
      <c r="L33" s="101"/>
      <c r="M33" s="101"/>
      <c r="N33" s="101"/>
      <c r="O33" s="101"/>
      <c r="P33" s="101"/>
      <c r="Q33" s="101"/>
      <c r="R33" s="101"/>
    </row>
    <row r="34" spans="1:18" x14ac:dyDescent="0.3">
      <c r="D34" s="101"/>
      <c r="E34" s="101"/>
      <c r="F34" s="101"/>
      <c r="G34" s="101"/>
      <c r="H34" s="101"/>
      <c r="I34" s="101"/>
      <c r="J34" s="101"/>
      <c r="K34" s="101"/>
      <c r="L34" s="101"/>
      <c r="M34" s="101"/>
      <c r="N34" s="101"/>
      <c r="O34" s="101"/>
      <c r="P34" s="101"/>
      <c r="Q34" s="101"/>
      <c r="R34" s="101"/>
    </row>
    <row r="35" spans="1:18" x14ac:dyDescent="0.3">
      <c r="D35" s="101"/>
      <c r="E35" s="101"/>
      <c r="F35" s="101"/>
      <c r="G35" s="101"/>
      <c r="H35" s="101"/>
      <c r="I35" s="101"/>
      <c r="J35" s="101"/>
      <c r="K35" s="101"/>
      <c r="L35" s="101"/>
      <c r="M35" s="101"/>
      <c r="N35" s="101"/>
      <c r="O35" s="101"/>
      <c r="P35" s="101"/>
      <c r="Q35" s="101"/>
      <c r="R35" s="101"/>
    </row>
    <row r="36" spans="1:18" x14ac:dyDescent="0.3">
      <c r="D36" s="101"/>
      <c r="E36" s="101"/>
      <c r="F36" s="101"/>
      <c r="G36" s="101"/>
      <c r="H36" s="101"/>
      <c r="I36" s="101"/>
      <c r="J36" s="101"/>
      <c r="K36" s="101"/>
      <c r="L36" s="101"/>
      <c r="M36" s="101"/>
      <c r="N36" s="101"/>
      <c r="O36" s="101"/>
      <c r="P36" s="101"/>
      <c r="Q36" s="101"/>
      <c r="R36" s="101"/>
    </row>
    <row r="37" spans="1:18" x14ac:dyDescent="0.3">
      <c r="D37" s="101"/>
      <c r="E37" s="101"/>
      <c r="F37" s="101"/>
      <c r="G37" s="101"/>
      <c r="H37" s="101"/>
      <c r="I37" s="101"/>
      <c r="J37" s="101"/>
      <c r="K37" s="101"/>
      <c r="L37" s="101"/>
      <c r="M37" s="101"/>
      <c r="N37" s="101"/>
      <c r="O37" s="101"/>
      <c r="P37" s="101"/>
      <c r="Q37" s="101"/>
      <c r="R37" s="101"/>
    </row>
    <row r="38" spans="1:18" x14ac:dyDescent="0.3">
      <c r="D38" s="101"/>
      <c r="E38" s="101"/>
      <c r="F38" s="101"/>
      <c r="G38" s="101"/>
      <c r="H38" s="101"/>
      <c r="I38" s="101"/>
      <c r="J38" s="101"/>
      <c r="K38" s="101"/>
      <c r="L38" s="101"/>
      <c r="M38" s="101"/>
      <c r="N38" s="101"/>
      <c r="O38" s="101"/>
      <c r="P38" s="101"/>
      <c r="Q38" s="101"/>
      <c r="R38" s="101"/>
    </row>
    <row r="39" spans="1:18" x14ac:dyDescent="0.3">
      <c r="D39" s="101"/>
      <c r="E39" s="101"/>
      <c r="F39" s="101"/>
      <c r="G39" s="101"/>
      <c r="H39" s="101"/>
      <c r="I39" s="101"/>
      <c r="J39" s="101"/>
      <c r="K39" s="101"/>
      <c r="L39" s="101"/>
      <c r="M39" s="101"/>
      <c r="N39" s="101"/>
      <c r="O39" s="101"/>
      <c r="P39" s="101"/>
      <c r="Q39" s="101"/>
      <c r="R39" s="101"/>
    </row>
    <row r="40" spans="1:18" x14ac:dyDescent="0.3">
      <c r="D40" s="101"/>
      <c r="E40" s="101"/>
      <c r="F40" s="101"/>
      <c r="G40" s="101"/>
      <c r="H40" s="101"/>
      <c r="I40" s="101"/>
      <c r="J40" s="101"/>
      <c r="K40" s="101"/>
      <c r="L40" s="101"/>
      <c r="M40" s="101"/>
      <c r="N40" s="101"/>
      <c r="O40" s="101"/>
      <c r="P40" s="101"/>
      <c r="Q40" s="101"/>
      <c r="R40" s="101"/>
    </row>
    <row r="41" spans="1:18" x14ac:dyDescent="0.3">
      <c r="D41" s="101"/>
      <c r="E41" s="101"/>
      <c r="F41" s="101"/>
      <c r="G41" s="101"/>
      <c r="H41" s="101"/>
      <c r="I41" s="101"/>
      <c r="J41" s="101"/>
      <c r="K41" s="101"/>
      <c r="L41" s="101"/>
      <c r="M41" s="101"/>
      <c r="N41" s="101"/>
      <c r="O41" s="101"/>
      <c r="P41" s="101"/>
      <c r="Q41" s="101"/>
      <c r="R41" s="101"/>
    </row>
    <row r="42" spans="1:18" x14ac:dyDescent="0.3">
      <c r="D42" s="101"/>
      <c r="E42" s="101"/>
      <c r="F42" s="101"/>
      <c r="G42" s="101"/>
      <c r="H42" s="101"/>
      <c r="I42" s="101"/>
      <c r="J42" s="101"/>
      <c r="K42" s="101"/>
      <c r="L42" s="101"/>
      <c r="M42" s="101"/>
      <c r="N42" s="101"/>
      <c r="O42" s="101"/>
      <c r="P42" s="101"/>
      <c r="Q42" s="101"/>
      <c r="R42" s="101"/>
    </row>
    <row r="43" spans="1:18" x14ac:dyDescent="0.3">
      <c r="D43" s="101"/>
      <c r="E43" s="101"/>
      <c r="F43" s="101"/>
      <c r="G43" s="101"/>
      <c r="H43" s="101"/>
      <c r="I43" s="101"/>
      <c r="J43" s="101"/>
      <c r="K43" s="101"/>
      <c r="L43" s="101"/>
      <c r="M43" s="101"/>
      <c r="N43" s="101"/>
      <c r="O43" s="101"/>
      <c r="P43" s="101"/>
      <c r="Q43" s="101"/>
      <c r="R43" s="101"/>
    </row>
    <row r="44" spans="1:18" x14ac:dyDescent="0.3">
      <c r="A44" s="101"/>
      <c r="B44" s="101"/>
      <c r="C44" s="101"/>
      <c r="D44" s="101"/>
      <c r="E44" s="101"/>
      <c r="F44" s="101"/>
      <c r="G44" s="101"/>
      <c r="H44" s="101"/>
      <c r="I44" s="101"/>
      <c r="J44" s="101"/>
      <c r="K44" s="101"/>
      <c r="L44" s="101"/>
      <c r="M44" s="101"/>
      <c r="N44" s="101"/>
      <c r="O44" s="101"/>
      <c r="P44" s="101"/>
      <c r="Q44" s="101"/>
      <c r="R44" s="101"/>
    </row>
    <row r="45" spans="1:18" x14ac:dyDescent="0.3">
      <c r="A45" s="101"/>
      <c r="B45" s="101"/>
      <c r="C45" s="101"/>
      <c r="D45" s="101"/>
      <c r="E45" s="101"/>
      <c r="F45" s="101"/>
      <c r="G45" s="101"/>
      <c r="H45" s="101"/>
      <c r="I45" s="101"/>
      <c r="J45" s="101"/>
      <c r="K45" s="101"/>
      <c r="L45" s="101"/>
      <c r="M45" s="101"/>
      <c r="N45" s="101"/>
      <c r="O45" s="101"/>
      <c r="P45" s="101"/>
      <c r="Q45" s="101"/>
      <c r="R45" s="101"/>
    </row>
    <row r="46" spans="1:18" x14ac:dyDescent="0.3">
      <c r="A46" s="101"/>
      <c r="B46" s="101"/>
      <c r="C46" s="101"/>
      <c r="D46" s="101"/>
      <c r="E46" s="101"/>
      <c r="F46" s="101"/>
      <c r="G46" s="101"/>
      <c r="H46" s="101"/>
      <c r="I46" s="101"/>
      <c r="J46" s="101"/>
      <c r="K46" s="101"/>
      <c r="L46" s="101"/>
      <c r="M46" s="101"/>
      <c r="N46" s="101"/>
      <c r="O46" s="101"/>
      <c r="P46" s="101"/>
      <c r="Q46" s="101"/>
      <c r="R46" s="101"/>
    </row>
    <row r="47" spans="1:18" x14ac:dyDescent="0.3">
      <c r="A47" s="101"/>
      <c r="B47" s="101"/>
      <c r="C47" s="101"/>
      <c r="D47" s="101"/>
      <c r="E47" s="101"/>
      <c r="F47" s="101"/>
      <c r="G47" s="101"/>
      <c r="H47" s="101"/>
      <c r="I47" s="101"/>
      <c r="J47" s="101"/>
      <c r="K47" s="101"/>
      <c r="L47" s="101"/>
      <c r="M47" s="101"/>
      <c r="N47" s="101"/>
      <c r="O47" s="101"/>
      <c r="P47" s="101"/>
      <c r="Q47" s="101"/>
      <c r="R47" s="101"/>
    </row>
    <row r="48" spans="1:18" x14ac:dyDescent="0.3">
      <c r="A48" s="101"/>
      <c r="B48" s="101"/>
      <c r="C48" s="101"/>
      <c r="D48" s="101"/>
      <c r="E48" s="101"/>
      <c r="F48" s="101"/>
      <c r="G48" s="101"/>
      <c r="H48" s="101"/>
      <c r="I48" s="101"/>
      <c r="J48" s="101"/>
      <c r="K48" s="101"/>
      <c r="L48" s="101"/>
      <c r="M48" s="101"/>
      <c r="N48" s="101"/>
      <c r="O48" s="101"/>
      <c r="P48" s="101"/>
      <c r="Q48" s="101"/>
      <c r="R48" s="101"/>
    </row>
    <row r="49" spans="1:18" x14ac:dyDescent="0.3">
      <c r="A49" s="101"/>
      <c r="B49" s="101"/>
      <c r="C49" s="101"/>
      <c r="D49" s="101"/>
      <c r="E49" s="101"/>
      <c r="F49" s="101"/>
      <c r="G49" s="101"/>
      <c r="H49" s="101"/>
      <c r="I49" s="101"/>
      <c r="J49" s="101"/>
      <c r="K49" s="101"/>
      <c r="L49" s="101"/>
      <c r="M49" s="101"/>
      <c r="N49" s="101"/>
      <c r="O49" s="101"/>
      <c r="P49" s="101"/>
      <c r="Q49" s="101"/>
      <c r="R49" s="101"/>
    </row>
    <row r="50" spans="1:18" x14ac:dyDescent="0.3">
      <c r="A50" s="101"/>
      <c r="B50" s="101"/>
      <c r="C50" s="101"/>
      <c r="D50" s="101"/>
      <c r="E50" s="101"/>
      <c r="F50" s="101"/>
      <c r="G50" s="101"/>
      <c r="H50" s="101"/>
      <c r="I50" s="101"/>
      <c r="J50" s="101"/>
      <c r="K50" s="101"/>
      <c r="L50" s="101"/>
      <c r="M50" s="101"/>
      <c r="N50" s="101"/>
      <c r="O50" s="101"/>
      <c r="P50" s="101"/>
      <c r="Q50" s="101"/>
      <c r="R50" s="101"/>
    </row>
    <row r="51" spans="1:18" x14ac:dyDescent="0.3">
      <c r="A51" s="101"/>
      <c r="B51" s="101"/>
      <c r="C51" s="101"/>
      <c r="D51" s="101"/>
      <c r="E51" s="101"/>
      <c r="F51" s="101"/>
      <c r="G51" s="101"/>
      <c r="H51" s="101"/>
      <c r="I51" s="101"/>
      <c r="J51" s="101"/>
      <c r="K51" s="101"/>
      <c r="L51" s="101"/>
      <c r="M51" s="101"/>
      <c r="N51" s="101"/>
      <c r="O51" s="101"/>
      <c r="P51" s="101"/>
      <c r="Q51" s="101"/>
      <c r="R51" s="101"/>
    </row>
    <row r="52" spans="1:18" x14ac:dyDescent="0.3">
      <c r="A52" s="101"/>
      <c r="B52" s="101"/>
      <c r="C52" s="101"/>
      <c r="D52" s="101"/>
      <c r="E52" s="101"/>
      <c r="F52" s="101"/>
      <c r="G52" s="101"/>
      <c r="H52" s="101"/>
      <c r="I52" s="101"/>
      <c r="J52" s="101"/>
      <c r="K52" s="101"/>
      <c r="L52" s="101"/>
      <c r="M52" s="101"/>
      <c r="N52" s="101"/>
      <c r="O52" s="101"/>
      <c r="P52" s="101"/>
      <c r="Q52" s="101"/>
      <c r="R52" s="101"/>
    </row>
    <row r="53" spans="1:18" x14ac:dyDescent="0.3">
      <c r="A53" s="101"/>
      <c r="B53" s="101"/>
      <c r="C53" s="101"/>
      <c r="D53" s="101"/>
      <c r="E53" s="101"/>
      <c r="F53" s="101"/>
      <c r="G53" s="101"/>
      <c r="H53" s="101"/>
      <c r="I53" s="101"/>
      <c r="J53" s="101"/>
      <c r="K53" s="101"/>
      <c r="L53" s="101"/>
      <c r="M53" s="101"/>
      <c r="N53" s="101"/>
      <c r="O53" s="101"/>
      <c r="P53" s="101"/>
      <c r="Q53" s="101"/>
      <c r="R53" s="101"/>
    </row>
    <row r="54" spans="1:18" x14ac:dyDescent="0.3">
      <c r="A54" s="101"/>
      <c r="B54" s="101"/>
      <c r="C54" s="101"/>
      <c r="D54" s="101"/>
      <c r="E54" s="101"/>
      <c r="F54" s="101"/>
      <c r="G54" s="101"/>
      <c r="H54" s="101"/>
      <c r="I54" s="101"/>
      <c r="J54" s="101"/>
      <c r="K54" s="101"/>
      <c r="L54" s="101"/>
      <c r="M54" s="101"/>
      <c r="N54" s="101"/>
      <c r="O54" s="101"/>
      <c r="P54" s="101"/>
      <c r="Q54" s="101"/>
      <c r="R54" s="101"/>
    </row>
    <row r="55" spans="1:18" x14ac:dyDescent="0.3">
      <c r="A55" s="101"/>
      <c r="B55" s="101"/>
      <c r="C55" s="101"/>
      <c r="D55" s="101"/>
      <c r="E55" s="101"/>
      <c r="F55" s="101"/>
      <c r="G55" s="101"/>
      <c r="H55" s="101"/>
      <c r="I55" s="101"/>
      <c r="J55" s="101"/>
      <c r="K55" s="101"/>
      <c r="L55" s="101"/>
      <c r="M55" s="101"/>
      <c r="N55" s="101"/>
      <c r="O55" s="101"/>
      <c r="P55" s="101"/>
      <c r="Q55" s="101"/>
      <c r="R55" s="10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6"/>
  <sheetViews>
    <sheetView workbookViewId="0">
      <selection activeCell="C26" sqref="C26"/>
    </sheetView>
  </sheetViews>
  <sheetFormatPr defaultRowHeight="14.4" x14ac:dyDescent="0.3"/>
  <cols>
    <col min="1" max="1" width="92.77734375" bestFit="1" customWidth="1"/>
    <col min="2" max="2" width="9.21875" bestFit="1" customWidth="1"/>
    <col min="3" max="3" width="79.21875" bestFit="1" customWidth="1"/>
    <col min="4" max="4" width="33.21875" bestFit="1" customWidth="1"/>
  </cols>
  <sheetData>
    <row r="1" spans="1:4" x14ac:dyDescent="0.3">
      <c r="A1" s="73" t="s">
        <v>662</v>
      </c>
      <c r="B1" s="74" t="s">
        <v>340</v>
      </c>
      <c r="C1" s="74" t="s">
        <v>342</v>
      </c>
      <c r="D1" s="75" t="s">
        <v>401</v>
      </c>
    </row>
    <row r="2" spans="1:4" x14ac:dyDescent="0.3">
      <c r="A2" s="76" t="s">
        <v>663</v>
      </c>
      <c r="B2" s="69"/>
      <c r="C2" s="15" t="s">
        <v>664</v>
      </c>
      <c r="D2" s="77"/>
    </row>
    <row r="3" spans="1:4" x14ac:dyDescent="0.3">
      <c r="A3" s="78" t="s">
        <v>666</v>
      </c>
      <c r="B3" s="1"/>
      <c r="C3" s="15"/>
      <c r="D3" s="86"/>
    </row>
    <row r="4" spans="1:4" x14ac:dyDescent="0.3">
      <c r="A4" s="84" t="s">
        <v>667</v>
      </c>
      <c r="B4" s="11"/>
      <c r="C4" s="11"/>
      <c r="D4" s="85"/>
    </row>
    <row r="5" spans="1:4" x14ac:dyDescent="0.3">
      <c r="A5" s="78" t="s">
        <v>665</v>
      </c>
      <c r="C5" s="15"/>
      <c r="D5" s="127"/>
    </row>
    <row r="6" spans="1:4" x14ac:dyDescent="0.3">
      <c r="A6" s="76" t="s">
        <v>668</v>
      </c>
      <c r="B6" s="70"/>
      <c r="C6" s="15"/>
      <c r="D6" s="126"/>
    </row>
    <row r="7" spans="1:4" x14ac:dyDescent="0.3">
      <c r="A7" s="78" t="s">
        <v>669</v>
      </c>
      <c r="C7" s="15" t="s">
        <v>840</v>
      </c>
      <c r="D7" s="127"/>
    </row>
    <row r="8" spans="1:4" x14ac:dyDescent="0.3">
      <c r="A8" s="76" t="s">
        <v>670</v>
      </c>
      <c r="B8" s="70"/>
      <c r="C8" s="15"/>
      <c r="D8" s="126"/>
    </row>
    <row r="9" spans="1:4" x14ac:dyDescent="0.3">
      <c r="A9" s="84" t="s">
        <v>671</v>
      </c>
      <c r="B9" s="11"/>
      <c r="C9" s="11"/>
      <c r="D9" s="85"/>
    </row>
    <row r="10" spans="1:4" x14ac:dyDescent="0.3">
      <c r="A10" s="78" t="s">
        <v>672</v>
      </c>
      <c r="C10" s="15" t="s">
        <v>674</v>
      </c>
      <c r="D10" s="66"/>
    </row>
    <row r="11" spans="1:4" x14ac:dyDescent="0.3">
      <c r="A11" s="84" t="s">
        <v>673</v>
      </c>
      <c r="B11" s="11"/>
      <c r="C11" s="11"/>
      <c r="D11" s="85"/>
    </row>
    <row r="12" spans="1:4" x14ac:dyDescent="0.3">
      <c r="A12" s="78" t="s">
        <v>680</v>
      </c>
      <c r="C12" s="15" t="s">
        <v>368</v>
      </c>
      <c r="D12" s="66"/>
    </row>
    <row r="13" spans="1:4" x14ac:dyDescent="0.3">
      <c r="A13" s="76" t="s">
        <v>675</v>
      </c>
      <c r="B13" s="70"/>
      <c r="C13" s="15" t="s">
        <v>676</v>
      </c>
      <c r="D13" s="79"/>
    </row>
    <row r="14" spans="1:4" x14ac:dyDescent="0.3">
      <c r="A14" s="78" t="s">
        <v>677</v>
      </c>
      <c r="C14" s="15" t="s">
        <v>678</v>
      </c>
      <c r="D14" s="66"/>
    </row>
    <row r="15" spans="1:4" x14ac:dyDescent="0.3">
      <c r="A15" s="76" t="s">
        <v>679</v>
      </c>
      <c r="B15" s="70"/>
      <c r="C15" s="15" t="s">
        <v>664</v>
      </c>
      <c r="D15" s="79"/>
    </row>
    <row r="16" spans="1:4" x14ac:dyDescent="0.3">
      <c r="A16" s="78" t="s">
        <v>681</v>
      </c>
      <c r="C16" s="15" t="s">
        <v>368</v>
      </c>
      <c r="D16" s="66"/>
    </row>
    <row r="17" spans="1:4" x14ac:dyDescent="0.3">
      <c r="A17" s="76" t="s">
        <v>682</v>
      </c>
      <c r="B17" s="70"/>
      <c r="C17" s="15" t="s">
        <v>683</v>
      </c>
      <c r="D17" s="79"/>
    </row>
    <row r="18" spans="1:4" x14ac:dyDescent="0.3">
      <c r="A18" s="78" t="s">
        <v>684</v>
      </c>
      <c r="C18" s="15" t="s">
        <v>685</v>
      </c>
      <c r="D18" s="66"/>
    </row>
    <row r="19" spans="1:4" x14ac:dyDescent="0.3">
      <c r="A19" s="84" t="s">
        <v>686</v>
      </c>
      <c r="B19" s="11"/>
      <c r="C19" s="11"/>
      <c r="D19" s="85"/>
    </row>
    <row r="20" spans="1:4" x14ac:dyDescent="0.3">
      <c r="A20" s="78" t="s">
        <v>687</v>
      </c>
      <c r="C20" s="15" t="s">
        <v>688</v>
      </c>
      <c r="D20" s="66"/>
    </row>
    <row r="21" spans="1:4" x14ac:dyDescent="0.3">
      <c r="A21" s="84" t="s">
        <v>689</v>
      </c>
      <c r="B21" s="11"/>
      <c r="C21" s="11"/>
      <c r="D21" s="85"/>
    </row>
    <row r="22" spans="1:4" x14ac:dyDescent="0.3">
      <c r="A22" s="98" t="s">
        <v>690</v>
      </c>
      <c r="B22" s="99"/>
      <c r="C22" s="15" t="s">
        <v>846</v>
      </c>
      <c r="D22" s="100"/>
    </row>
    <row r="23" spans="1:4" x14ac:dyDescent="0.3">
      <c r="A23" s="84" t="s">
        <v>691</v>
      </c>
      <c r="B23" s="11"/>
      <c r="C23" s="11"/>
      <c r="D23" s="85"/>
    </row>
    <row r="24" spans="1:4" x14ac:dyDescent="0.3">
      <c r="A24" s="78" t="s">
        <v>692</v>
      </c>
      <c r="B24" s="99"/>
      <c r="C24" s="15" t="s">
        <v>847</v>
      </c>
      <c r="D24" s="66"/>
    </row>
    <row r="25" spans="1:4" x14ac:dyDescent="0.3">
      <c r="A25" s="84" t="s">
        <v>693</v>
      </c>
      <c r="B25" s="11"/>
      <c r="C25" s="11"/>
      <c r="D25" s="85"/>
    </row>
    <row r="26" spans="1:4" x14ac:dyDescent="0.3">
      <c r="A26" s="78" t="s">
        <v>694</v>
      </c>
      <c r="C26" s="15" t="s">
        <v>678</v>
      </c>
      <c r="D26" s="66"/>
    </row>
    <row r="27" spans="1:4" x14ac:dyDescent="0.3">
      <c r="A27" s="84" t="s">
        <v>695</v>
      </c>
      <c r="B27" s="11"/>
      <c r="C27" s="11"/>
      <c r="D27" s="85"/>
    </row>
    <row r="28" spans="1:4" x14ac:dyDescent="0.3">
      <c r="A28" s="78" t="s">
        <v>696</v>
      </c>
      <c r="C28" s="15" t="s">
        <v>678</v>
      </c>
      <c r="D28" s="66"/>
    </row>
    <row r="29" spans="1:4" x14ac:dyDescent="0.3">
      <c r="A29" s="84" t="s">
        <v>697</v>
      </c>
      <c r="B29" s="11"/>
      <c r="C29" s="11"/>
      <c r="D29" s="85"/>
    </row>
    <row r="30" spans="1:4" x14ac:dyDescent="0.3">
      <c r="A30" s="69" t="s">
        <v>300</v>
      </c>
      <c r="B30" s="70"/>
      <c r="C30" s="15"/>
      <c r="D30" s="79"/>
    </row>
    <row r="31" spans="1:4" x14ac:dyDescent="0.3">
      <c r="A31" s="80" t="s">
        <v>301</v>
      </c>
      <c r="B31" s="96"/>
      <c r="C31" s="15" t="s">
        <v>698</v>
      </c>
      <c r="D31" s="66"/>
    </row>
    <row r="32" spans="1:4" x14ac:dyDescent="0.3">
      <c r="A32" s="84" t="s">
        <v>699</v>
      </c>
      <c r="B32" s="11"/>
      <c r="C32" s="11"/>
      <c r="D32" s="85"/>
    </row>
    <row r="33" spans="1:4" x14ac:dyDescent="0.3">
      <c r="A33" s="78" t="s">
        <v>700</v>
      </c>
      <c r="C33" s="15" t="s">
        <v>701</v>
      </c>
      <c r="D33" s="66"/>
    </row>
    <row r="34" spans="1:4" x14ac:dyDescent="0.3">
      <c r="A34" s="84" t="s">
        <v>702</v>
      </c>
      <c r="B34" s="11"/>
      <c r="C34" s="11"/>
      <c r="D34" s="85"/>
    </row>
    <row r="35" spans="1:4" x14ac:dyDescent="0.3">
      <c r="A35" s="69" t="s">
        <v>703</v>
      </c>
      <c r="B35" s="70"/>
      <c r="C35" s="15"/>
      <c r="D35" s="79"/>
    </row>
    <row r="36" spans="1:4" x14ac:dyDescent="0.3">
      <c r="A36" s="80" t="s">
        <v>704</v>
      </c>
      <c r="B36" s="97"/>
      <c r="C36" s="81"/>
      <c r="D36" s="68"/>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'Drop Downs'!$A$2:$A$3</xm:f>
          </x14:formula1>
          <xm:sqref>B20 B10 B2:B3 B5:B8 B30 B12:B16 B33 B26 B28 B35:B36</xm:sqref>
        </x14:dataValidation>
        <x14:dataValidation type="list" allowBlank="1" showInputMessage="1" showErrorMessage="1" xr:uid="{74424929-4D1E-46D4-BA47-B277A590BA4C}">
          <x14:formula1>
            <xm:f>'Drop Downs'!$A$8:$A$10</xm:f>
          </x14:formula1>
          <xm:sqref>B31</xm:sqref>
        </x14:dataValidation>
        <x14:dataValidation type="list" allowBlank="1" showInputMessage="1" showErrorMessage="1" xr:uid="{689F8C28-19CD-4652-B417-24C07FD3847F}">
          <x14:formula1>
            <xm:f>'Drop Downs'!$I$17:$I$19</xm:f>
          </x14:formula1>
          <xm:sqref>B17:B18</xm:sqref>
        </x14:dataValidation>
        <x14:dataValidation type="list" allowBlank="1" showInputMessage="1" showErrorMessage="1" xr:uid="{FCB4AEC4-B159-4746-9F6F-CED5353217D2}">
          <x14:formula1>
            <xm:f>'Drop Downs'!$A$2:$A$4</xm:f>
          </x14:formula1>
          <xm:sqref>B22 B24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7"/>
  <sheetViews>
    <sheetView workbookViewId="0">
      <pane ySplit="1" topLeftCell="A5" activePane="bottomLeft" state="frozen"/>
      <selection pane="bottomLeft" activeCell="B16" sqref="B16"/>
    </sheetView>
  </sheetViews>
  <sheetFormatPr defaultRowHeight="14.4" x14ac:dyDescent="0.3"/>
  <cols>
    <col min="1" max="1" width="63.21875" customWidth="1"/>
    <col min="2" max="2" width="25" customWidth="1"/>
    <col min="3" max="3" width="35.44140625" style="14" customWidth="1"/>
    <col min="4" max="4" width="51" customWidth="1"/>
  </cols>
  <sheetData>
    <row r="1" spans="1:4" x14ac:dyDescent="0.3">
      <c r="A1" s="11" t="s">
        <v>114</v>
      </c>
      <c r="B1" s="11" t="s">
        <v>69</v>
      </c>
      <c r="C1" s="11" t="s">
        <v>342</v>
      </c>
      <c r="D1" s="15" t="s">
        <v>343</v>
      </c>
    </row>
    <row r="2" spans="1:4" x14ac:dyDescent="0.3">
      <c r="A2" s="1" t="s">
        <v>115</v>
      </c>
      <c r="C2" s="12"/>
      <c r="D2" s="15"/>
    </row>
    <row r="3" spans="1:4" x14ac:dyDescent="0.3">
      <c r="A3" s="1" t="s">
        <v>309</v>
      </c>
      <c r="C3" s="15"/>
      <c r="D3" s="15"/>
    </row>
    <row r="4" spans="1:4" x14ac:dyDescent="0.3">
      <c r="A4" s="1" t="s">
        <v>310</v>
      </c>
      <c r="C4" s="15" t="s">
        <v>133</v>
      </c>
      <c r="D4" s="63"/>
    </row>
    <row r="5" spans="1:4" x14ac:dyDescent="0.3">
      <c r="A5" s="1" t="s">
        <v>311</v>
      </c>
      <c r="C5" s="15"/>
      <c r="D5" s="15"/>
    </row>
    <row r="6" spans="1:4" x14ac:dyDescent="0.3">
      <c r="A6" s="1" t="s">
        <v>312</v>
      </c>
      <c r="B6" s="53"/>
      <c r="C6" s="15" t="s">
        <v>128</v>
      </c>
      <c r="D6" s="63"/>
    </row>
    <row r="7" spans="1:4" x14ac:dyDescent="0.3">
      <c r="A7" s="1" t="s">
        <v>329</v>
      </c>
      <c r="C7" s="15" t="s">
        <v>829</v>
      </c>
      <c r="D7" s="63"/>
    </row>
    <row r="8" spans="1:4" x14ac:dyDescent="0.3">
      <c r="A8" s="1" t="s">
        <v>798</v>
      </c>
      <c r="B8" s="53"/>
      <c r="C8" s="15" t="s">
        <v>179</v>
      </c>
      <c r="D8" s="63"/>
    </row>
    <row r="9" spans="1:4" x14ac:dyDescent="0.3">
      <c r="A9" s="1" t="s">
        <v>313</v>
      </c>
      <c r="C9" s="15" t="s">
        <v>314</v>
      </c>
      <c r="D9" s="63"/>
    </row>
    <row r="10" spans="1:4" x14ac:dyDescent="0.3">
      <c r="A10" s="1" t="s">
        <v>315</v>
      </c>
      <c r="B10" s="53"/>
      <c r="C10" s="15"/>
      <c r="D10" s="12"/>
    </row>
    <row r="11" spans="1:4" x14ac:dyDescent="0.3">
      <c r="A11" s="1" t="s">
        <v>316</v>
      </c>
      <c r="C11" s="15"/>
      <c r="D11" s="12"/>
    </row>
    <row r="12" spans="1:4" x14ac:dyDescent="0.3">
      <c r="A12" s="1" t="s">
        <v>317</v>
      </c>
      <c r="B12" s="64"/>
      <c r="C12" s="12"/>
    </row>
    <row r="13" spans="1:4" x14ac:dyDescent="0.3">
      <c r="A13" s="1" t="s">
        <v>318</v>
      </c>
      <c r="C13" s="12"/>
    </row>
    <row r="14" spans="1:4" x14ac:dyDescent="0.3">
      <c r="A14" s="13" t="s">
        <v>661</v>
      </c>
      <c r="B14" s="15"/>
      <c r="C14" s="15"/>
      <c r="D14" s="12"/>
    </row>
    <row r="15" spans="1:4" x14ac:dyDescent="0.3">
      <c r="A15" s="1" t="s">
        <v>319</v>
      </c>
      <c r="C15" s="15" t="s">
        <v>320</v>
      </c>
    </row>
    <row r="16" spans="1:4" x14ac:dyDescent="0.3">
      <c r="A16" s="1" t="s">
        <v>321</v>
      </c>
      <c r="C16" s="15" t="s">
        <v>320</v>
      </c>
    </row>
    <row r="17" spans="1:4" x14ac:dyDescent="0.3">
      <c r="A17" s="1" t="s">
        <v>330</v>
      </c>
      <c r="B17" s="53"/>
      <c r="C17" s="15" t="s">
        <v>320</v>
      </c>
      <c r="D17" s="53"/>
    </row>
    <row r="18" spans="1:4" x14ac:dyDescent="0.3">
      <c r="A18" s="1" t="s">
        <v>322</v>
      </c>
      <c r="B18" s="53"/>
      <c r="C18" s="15" t="s">
        <v>320</v>
      </c>
      <c r="D18" s="53"/>
    </row>
    <row r="19" spans="1:4" x14ac:dyDescent="0.3">
      <c r="A19" s="1" t="s">
        <v>132</v>
      </c>
      <c r="B19" s="53"/>
      <c r="C19"/>
      <c r="D19" s="53"/>
    </row>
    <row r="20" spans="1:4" x14ac:dyDescent="0.3">
      <c r="A20" s="1" t="s">
        <v>331</v>
      </c>
      <c r="B20" s="53"/>
      <c r="C20" s="15" t="s">
        <v>332</v>
      </c>
      <c r="D20" s="53"/>
    </row>
    <row r="21" spans="1:4" x14ac:dyDescent="0.3">
      <c r="A21" s="1" t="s">
        <v>335</v>
      </c>
      <c r="B21" s="53"/>
      <c r="C21" s="15" t="s">
        <v>332</v>
      </c>
      <c r="D21" s="53"/>
    </row>
    <row r="22" spans="1:4" x14ac:dyDescent="0.3">
      <c r="A22" s="1" t="s">
        <v>323</v>
      </c>
      <c r="B22" s="53"/>
      <c r="C22" s="15"/>
      <c r="D22" s="53"/>
    </row>
    <row r="23" spans="1:4" x14ac:dyDescent="0.3">
      <c r="A23" s="1" t="s">
        <v>333</v>
      </c>
      <c r="B23" s="53"/>
      <c r="C23" s="15" t="s">
        <v>334</v>
      </c>
      <c r="D23" s="53"/>
    </row>
    <row r="24" spans="1:4" x14ac:dyDescent="0.3">
      <c r="A24" s="1" t="s">
        <v>135</v>
      </c>
      <c r="B24" s="53"/>
      <c r="C24" s="15"/>
      <c r="D24" s="53"/>
    </row>
    <row r="25" spans="1:4" x14ac:dyDescent="0.3">
      <c r="A25" s="1" t="s">
        <v>324</v>
      </c>
      <c r="B25" s="53"/>
      <c r="C25" s="15"/>
      <c r="D25" s="53"/>
    </row>
    <row r="26" spans="1:4" x14ac:dyDescent="0.3">
      <c r="A26" s="1" t="s">
        <v>336</v>
      </c>
      <c r="B26" s="53"/>
      <c r="C26" s="15" t="s">
        <v>332</v>
      </c>
      <c r="D26" s="53"/>
    </row>
    <row r="27" spans="1:4" x14ac:dyDescent="0.3">
      <c r="A27" s="1" t="s">
        <v>337</v>
      </c>
      <c r="B27" s="53"/>
      <c r="C27" s="15" t="s">
        <v>332</v>
      </c>
      <c r="D27" s="53"/>
    </row>
    <row r="28" spans="1:4" x14ac:dyDescent="0.3">
      <c r="A28" s="1" t="s">
        <v>800</v>
      </c>
      <c r="B28" s="53"/>
      <c r="C28" s="15" t="s">
        <v>332</v>
      </c>
      <c r="D28" s="53"/>
    </row>
    <row r="29" spans="1:4" x14ac:dyDescent="0.3">
      <c r="A29" s="1" t="s">
        <v>325</v>
      </c>
      <c r="B29" s="53"/>
      <c r="C29" s="15"/>
      <c r="D29" s="53"/>
    </row>
    <row r="30" spans="1:4" x14ac:dyDescent="0.3">
      <c r="A30" s="11" t="s">
        <v>129</v>
      </c>
      <c r="B30" s="11"/>
      <c r="C30" s="15"/>
      <c r="D30" s="12"/>
    </row>
    <row r="31" spans="1:4" x14ac:dyDescent="0.3">
      <c r="A31" s="1" t="s">
        <v>130</v>
      </c>
      <c r="C31"/>
    </row>
    <row r="32" spans="1:4" x14ac:dyDescent="0.3">
      <c r="A32" s="1" t="s">
        <v>131</v>
      </c>
      <c r="C32"/>
    </row>
    <row r="33" spans="1:3" x14ac:dyDescent="0.3">
      <c r="A33" s="1" t="s">
        <v>326</v>
      </c>
      <c r="C33"/>
    </row>
    <row r="34" spans="1:3" x14ac:dyDescent="0.3">
      <c r="A34" s="1" t="s">
        <v>327</v>
      </c>
    </row>
    <row r="35" spans="1:3" x14ac:dyDescent="0.3">
      <c r="A35" s="1" t="s">
        <v>328</v>
      </c>
    </row>
    <row r="36" spans="1:3" x14ac:dyDescent="0.3">
      <c r="A36" s="1" t="s">
        <v>134</v>
      </c>
    </row>
    <row r="37" spans="1:3" x14ac:dyDescent="0.3">
      <c r="A37" s="1" t="s">
        <v>136</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A00-000000000000}">
          <x14:formula1>
            <xm:f>'Drop Downs'!$A$2:$A$3</xm:f>
          </x14:formula1>
          <xm:sqref>B2 B5 B18 B15:B16 B20:B22 B24:B28</xm:sqref>
        </x14:dataValidation>
        <x14:dataValidation type="list" allowBlank="1" showInputMessage="1" showErrorMessage="1" xr:uid="{00000000-0002-0000-0A00-000001000000}">
          <x14:formula1>
            <xm:f>'Drop Downs'!$E$2:$E$4</xm:f>
          </x14:formula1>
          <xm:sqref>B3</xm:sqref>
        </x14:dataValidation>
        <x14:dataValidation type="list" allowBlank="1" showInputMessage="1" showErrorMessage="1" xr:uid="{00000000-0002-0000-0A00-000002000000}">
          <x14:formula1>
            <xm:f>'Drop Downs'!$C$2:$C$5</xm:f>
          </x14:formula1>
          <xm:sqref>B4</xm:sqref>
        </x14:dataValidation>
        <x14:dataValidation type="list" allowBlank="1" showInputMessage="1" showErrorMessage="1" xr:uid="{00000000-0002-0000-0A00-000003000000}">
          <x14:formula1>
            <xm:f>'Drop Downs'!$G$2:$G$4</xm:f>
          </x14:formula1>
          <xm:sqref>B9</xm:sqref>
        </x14:dataValidation>
        <x14:dataValidation type="list" allowBlank="1" showInputMessage="1" showErrorMessage="1" xr:uid="{6D9DE515-E659-4E47-8022-7026706A9AE2}">
          <x14:formula1>
            <xm:f>'Drop Downs'!$G$17:$G$19</xm:f>
          </x14:formula1>
          <xm:sqref>B17</xm:sqref>
        </x14:dataValidation>
        <x14:dataValidation type="list" allowBlank="1" showInputMessage="1" showErrorMessage="1" xr:uid="{E332EFD4-0CE2-40D4-902E-D8ED246C8216}">
          <x14:formula1>
            <xm:f>'Drop Downs'!$C$27:$C$29</xm:f>
          </x14:formula1>
          <xm:sqref>B23</xm:sqref>
        </x14:dataValidation>
        <x14:dataValidation type="list" allowBlank="1" showInputMessage="1" showErrorMessage="1" xr:uid="{3F1698A5-8C9D-4D4B-AA46-48505BEB0327}">
          <x14:formula1>
            <xm:f>'Drop Downs'!$A$8:$A$10</xm:f>
          </x14:formula1>
          <xm:sqref>B29 B7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
  <sheetViews>
    <sheetView workbookViewId="0">
      <pane ySplit="1" topLeftCell="A2" activePane="bottomLeft" state="frozen"/>
      <selection pane="bottomLeft" activeCell="K11" sqref="K11"/>
    </sheetView>
  </sheetViews>
  <sheetFormatPr defaultRowHeight="14.4" x14ac:dyDescent="0.3"/>
  <cols>
    <col min="1" max="1" width="26.21875" customWidth="1"/>
    <col min="2" max="2" width="15.44140625" customWidth="1"/>
    <col min="6" max="6" width="14.21875" bestFit="1" customWidth="1"/>
  </cols>
  <sheetData>
    <row r="1" spans="1:6" x14ac:dyDescent="0.3">
      <c r="A1" t="s">
        <v>11</v>
      </c>
      <c r="B1" t="s">
        <v>12</v>
      </c>
      <c r="C1" t="s">
        <v>13</v>
      </c>
      <c r="D1" t="s">
        <v>14</v>
      </c>
      <c r="E1" t="s">
        <v>15</v>
      </c>
      <c r="F1" t="s">
        <v>361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workbookViewId="0">
      <pane ySplit="1" topLeftCell="A2" activePane="bottomLeft" state="frozen"/>
      <selection pane="bottomLeft" activeCell="A8" sqref="A8"/>
    </sheetView>
  </sheetViews>
  <sheetFormatPr defaultRowHeight="14.4" x14ac:dyDescent="0.3"/>
  <cols>
    <col min="1" max="1" width="53.44140625" bestFit="1" customWidth="1"/>
    <col min="2" max="2" width="19.77734375" customWidth="1"/>
    <col min="3" max="3" width="41.21875" customWidth="1"/>
    <col min="4" max="4" width="47.21875" customWidth="1"/>
  </cols>
  <sheetData>
    <row r="1" spans="1:4" x14ac:dyDescent="0.3">
      <c r="A1" s="73" t="s">
        <v>379</v>
      </c>
      <c r="B1" s="74" t="s">
        <v>340</v>
      </c>
      <c r="C1" s="74" t="s">
        <v>341</v>
      </c>
      <c r="D1" s="75" t="s">
        <v>343</v>
      </c>
    </row>
    <row r="2" spans="1:4" x14ac:dyDescent="0.3">
      <c r="A2" s="78" t="s">
        <v>801</v>
      </c>
      <c r="B2" s="53"/>
      <c r="C2" s="15"/>
      <c r="D2" s="127"/>
    </row>
    <row r="3" spans="1:4" x14ac:dyDescent="0.3">
      <c r="A3" s="76" t="s">
        <v>380</v>
      </c>
      <c r="B3" s="114"/>
      <c r="C3" s="15"/>
      <c r="D3" s="134"/>
    </row>
    <row r="4" spans="1:4" x14ac:dyDescent="0.3">
      <c r="A4" s="78" t="s">
        <v>381</v>
      </c>
      <c r="B4" s="53"/>
      <c r="C4" s="15"/>
      <c r="D4" s="127"/>
    </row>
    <row r="5" spans="1:4" x14ac:dyDescent="0.3">
      <c r="A5" s="76" t="s">
        <v>382</v>
      </c>
      <c r="B5" s="115"/>
      <c r="C5" s="15" t="s">
        <v>802</v>
      </c>
      <c r="D5" s="126"/>
    </row>
    <row r="6" spans="1:4" x14ac:dyDescent="0.3">
      <c r="A6" s="78" t="s">
        <v>383</v>
      </c>
      <c r="B6" s="53"/>
      <c r="C6" s="15" t="s">
        <v>368</v>
      </c>
      <c r="D6" s="127"/>
    </row>
    <row r="7" spans="1:4" x14ac:dyDescent="0.3">
      <c r="A7" s="76" t="s">
        <v>384</v>
      </c>
      <c r="B7" s="115"/>
      <c r="C7" s="15" t="s">
        <v>385</v>
      </c>
      <c r="D7" s="126"/>
    </row>
    <row r="8" spans="1:4" x14ac:dyDescent="0.3">
      <c r="A8" s="78" t="s">
        <v>834</v>
      </c>
      <c r="B8" s="53"/>
      <c r="C8" s="15" t="s">
        <v>334</v>
      </c>
      <c r="D8" s="127"/>
    </row>
    <row r="9" spans="1:4" x14ac:dyDescent="0.3">
      <c r="A9" s="141" t="s">
        <v>386</v>
      </c>
      <c r="B9" s="151"/>
      <c r="C9" s="15" t="s">
        <v>368</v>
      </c>
      <c r="D9" s="152"/>
    </row>
    <row r="10" spans="1:4" x14ac:dyDescent="0.3">
      <c r="A10" s="80" t="s">
        <v>387</v>
      </c>
      <c r="B10" s="125"/>
      <c r="C10" s="81"/>
      <c r="D10" s="13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 Downs'!$A$2:$A$3</xm:f>
          </x14:formula1>
          <xm:sqref>B2:B9</xm:sqref>
        </x14:dataValidation>
        <x14:dataValidation type="list" allowBlank="1" showInputMessage="1" showErrorMessage="1" xr:uid="{C544C051-9543-4849-9E52-2A9B360932A8}">
          <x14:formula1>
            <xm:f>'Drop Downs'!$A$8:$A$10</xm:f>
          </x14:formula1>
          <xm:sqref>B10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3"/>
  <sheetViews>
    <sheetView workbookViewId="0">
      <pane ySplit="1" topLeftCell="A11" activePane="bottomLeft" state="frozen"/>
      <selection pane="bottomLeft" activeCell="B16" sqref="B16"/>
    </sheetView>
  </sheetViews>
  <sheetFormatPr defaultRowHeight="14.4" x14ac:dyDescent="0.3"/>
  <cols>
    <col min="1" max="1" width="91.77734375" bestFit="1" customWidth="1"/>
    <col min="2" max="2" width="16.77734375" customWidth="1"/>
    <col min="3" max="3" width="36.21875" bestFit="1" customWidth="1"/>
    <col min="4" max="4" width="35.21875" customWidth="1"/>
  </cols>
  <sheetData>
    <row r="1" spans="1:4" x14ac:dyDescent="0.3">
      <c r="A1" s="73" t="s">
        <v>393</v>
      </c>
      <c r="B1" s="74" t="s">
        <v>340</v>
      </c>
      <c r="C1" s="74" t="s">
        <v>342</v>
      </c>
      <c r="D1" s="75" t="s">
        <v>401</v>
      </c>
    </row>
    <row r="2" spans="1:4" x14ac:dyDescent="0.3">
      <c r="A2" s="76" t="s">
        <v>803</v>
      </c>
      <c r="B2" s="115"/>
      <c r="C2" s="15" t="s">
        <v>420</v>
      </c>
      <c r="D2" s="126"/>
    </row>
    <row r="3" spans="1:4" x14ac:dyDescent="0.3">
      <c r="A3" s="78" t="s">
        <v>398</v>
      </c>
      <c r="B3" s="53"/>
      <c r="C3" s="15"/>
      <c r="D3" s="127"/>
    </row>
    <row r="4" spans="1:4" x14ac:dyDescent="0.3">
      <c r="A4" s="76" t="s">
        <v>392</v>
      </c>
      <c r="B4" s="115"/>
      <c r="C4" s="15"/>
      <c r="D4" s="126"/>
    </row>
    <row r="5" spans="1:4" x14ac:dyDescent="0.3">
      <c r="A5" s="78" t="s">
        <v>394</v>
      </c>
      <c r="B5" s="53"/>
      <c r="C5" s="15"/>
      <c r="D5" s="127"/>
    </row>
    <row r="6" spans="1:4" x14ac:dyDescent="0.3">
      <c r="A6" s="76" t="s">
        <v>404</v>
      </c>
      <c r="B6" s="115"/>
      <c r="C6" s="15" t="s">
        <v>346</v>
      </c>
      <c r="D6" s="126"/>
    </row>
    <row r="7" spans="1:4" x14ac:dyDescent="0.3">
      <c r="A7" s="103" t="s">
        <v>726</v>
      </c>
      <c r="B7" s="123"/>
      <c r="C7" s="15" t="s">
        <v>346</v>
      </c>
      <c r="D7" s="136"/>
    </row>
    <row r="8" spans="1:4" x14ac:dyDescent="0.3">
      <c r="A8" s="84" t="s">
        <v>388</v>
      </c>
      <c r="B8" s="138"/>
      <c r="C8" s="11"/>
      <c r="D8" s="137"/>
    </row>
    <row r="9" spans="1:4" x14ac:dyDescent="0.3">
      <c r="A9" s="78" t="s">
        <v>405</v>
      </c>
      <c r="B9" s="53"/>
      <c r="C9" s="15"/>
      <c r="D9" s="127"/>
    </row>
    <row r="10" spans="1:4" x14ac:dyDescent="0.3">
      <c r="A10" s="76" t="s">
        <v>406</v>
      </c>
      <c r="B10" s="115"/>
      <c r="C10" s="15" t="s">
        <v>368</v>
      </c>
      <c r="D10" s="126"/>
    </row>
    <row r="11" spans="1:4" x14ac:dyDescent="0.3">
      <c r="A11" s="84" t="s">
        <v>389</v>
      </c>
      <c r="B11" s="138"/>
      <c r="C11" s="11"/>
      <c r="D11" s="137"/>
    </row>
    <row r="12" spans="1:4" x14ac:dyDescent="0.3">
      <c r="A12" s="78" t="s">
        <v>400</v>
      </c>
      <c r="B12" s="53"/>
      <c r="C12" s="15" t="s">
        <v>399</v>
      </c>
      <c r="D12" s="127"/>
    </row>
    <row r="13" spans="1:4" x14ac:dyDescent="0.3">
      <c r="A13" s="76" t="s">
        <v>419</v>
      </c>
      <c r="B13" s="115"/>
      <c r="C13" s="15" t="s">
        <v>399</v>
      </c>
      <c r="D13" s="126"/>
    </row>
    <row r="14" spans="1:4" x14ac:dyDescent="0.3">
      <c r="A14" s="84" t="s">
        <v>390</v>
      </c>
      <c r="B14" s="138"/>
      <c r="C14" s="11"/>
      <c r="D14" s="137"/>
    </row>
    <row r="15" spans="1:4" x14ac:dyDescent="0.3">
      <c r="A15" s="78" t="s">
        <v>407</v>
      </c>
      <c r="B15" s="53"/>
      <c r="C15" s="15" t="s">
        <v>830</v>
      </c>
      <c r="D15" s="127"/>
    </row>
    <row r="16" spans="1:4" x14ac:dyDescent="0.3">
      <c r="A16" s="76" t="s">
        <v>395</v>
      </c>
      <c r="B16" s="115"/>
      <c r="C16" s="15" t="s">
        <v>830</v>
      </c>
      <c r="D16" s="126"/>
    </row>
    <row r="17" spans="1:4" x14ac:dyDescent="0.3">
      <c r="A17" s="78" t="s">
        <v>402</v>
      </c>
      <c r="B17" s="53"/>
      <c r="C17" s="15" t="s">
        <v>830</v>
      </c>
      <c r="D17" s="127"/>
    </row>
    <row r="18" spans="1:4" x14ac:dyDescent="0.3">
      <c r="A18" s="76" t="s">
        <v>403</v>
      </c>
      <c r="B18" s="115"/>
      <c r="C18" s="15" t="s">
        <v>830</v>
      </c>
      <c r="D18" s="126"/>
    </row>
    <row r="19" spans="1:4" x14ac:dyDescent="0.3">
      <c r="A19" s="78" t="s">
        <v>396</v>
      </c>
      <c r="B19" s="53"/>
      <c r="C19" s="15" t="s">
        <v>830</v>
      </c>
      <c r="D19" s="127"/>
    </row>
    <row r="20" spans="1:4" x14ac:dyDescent="0.3">
      <c r="A20" s="76" t="s">
        <v>397</v>
      </c>
      <c r="B20" s="115"/>
      <c r="C20" s="15" t="s">
        <v>830</v>
      </c>
      <c r="D20" s="126"/>
    </row>
    <row r="21" spans="1:4" x14ac:dyDescent="0.3">
      <c r="A21" s="84" t="s">
        <v>391</v>
      </c>
      <c r="B21" s="138"/>
      <c r="C21" s="11"/>
      <c r="D21" s="137"/>
    </row>
    <row r="22" spans="1:4" x14ac:dyDescent="0.3">
      <c r="A22" s="78" t="s">
        <v>408</v>
      </c>
      <c r="B22" s="53"/>
      <c r="C22" s="15"/>
      <c r="D22" s="127"/>
    </row>
    <row r="23" spans="1:4" x14ac:dyDescent="0.3">
      <c r="A23" s="82" t="s">
        <v>409</v>
      </c>
      <c r="B23" s="133"/>
      <c r="C23" s="81"/>
      <c r="D23" s="135"/>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'Drop Downs'!$A$2:$A$3</xm:f>
          </x14:formula1>
          <xm:sqref>B22 B2:B7 B12:B13 B9:B10 B15</xm:sqref>
        </x14:dataValidation>
        <x14:dataValidation type="list" allowBlank="1" showInputMessage="1" showErrorMessage="1" xr:uid="{FAC4D823-9708-49C0-B025-923E510B3390}">
          <x14:formula1>
            <xm:f>'Drop Downs'!$A$2:$A$4</xm:f>
          </x14:formula1>
          <xm:sqref>B16:B20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5"/>
  <sheetViews>
    <sheetView workbookViewId="0">
      <selection activeCell="A14" sqref="A14"/>
    </sheetView>
  </sheetViews>
  <sheetFormatPr defaultRowHeight="14.4" x14ac:dyDescent="0.3"/>
  <cols>
    <col min="1" max="1" width="92.77734375" bestFit="1" customWidth="1"/>
    <col min="2" max="2" width="13.44140625" customWidth="1"/>
    <col min="3" max="3" width="35.21875" bestFit="1" customWidth="1"/>
    <col min="4" max="4" width="33.21875" bestFit="1" customWidth="1"/>
  </cols>
  <sheetData>
    <row r="1" spans="1:4" x14ac:dyDescent="0.3">
      <c r="A1" s="73" t="s">
        <v>718</v>
      </c>
      <c r="B1" s="74" t="s">
        <v>340</v>
      </c>
      <c r="C1" s="74" t="s">
        <v>342</v>
      </c>
      <c r="D1" s="75" t="s">
        <v>401</v>
      </c>
    </row>
    <row r="2" spans="1:4" x14ac:dyDescent="0.3">
      <c r="A2" s="76" t="s">
        <v>719</v>
      </c>
      <c r="B2" s="70"/>
      <c r="C2" s="15" t="s">
        <v>721</v>
      </c>
      <c r="D2" s="126"/>
    </row>
    <row r="3" spans="1:4" x14ac:dyDescent="0.3">
      <c r="A3" s="78" t="s">
        <v>720</v>
      </c>
      <c r="C3" s="15" t="s">
        <v>722</v>
      </c>
      <c r="D3" s="127"/>
    </row>
    <row r="4" spans="1:4" x14ac:dyDescent="0.3">
      <c r="A4" s="76" t="s">
        <v>723</v>
      </c>
      <c r="B4" s="70"/>
      <c r="C4" s="15" t="s">
        <v>346</v>
      </c>
      <c r="D4" s="126"/>
    </row>
    <row r="5" spans="1:4" x14ac:dyDescent="0.3">
      <c r="A5" s="80" t="s">
        <v>724</v>
      </c>
      <c r="B5" s="67"/>
      <c r="C5" s="81" t="s">
        <v>346</v>
      </c>
      <c r="D5" s="13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'Drop Downs'!$A$2:$A$3</xm:f>
          </x14:formula1>
          <xm:sqref>B2</xm:sqref>
        </x14:dataValidation>
        <x14:dataValidation type="list" allowBlank="1" showInputMessage="1" showErrorMessage="1" xr:uid="{FB04E317-E231-480D-B361-9E0008740A7D}">
          <x14:formula1>
            <xm:f>'Drop Downs'!$A$8:$A$10</xm:f>
          </x14:formula1>
          <xm:sqref>B3 B4 B5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5"/>
  <sheetViews>
    <sheetView workbookViewId="0">
      <pane ySplit="1" topLeftCell="A2" activePane="bottomLeft" state="frozen"/>
      <selection pane="bottomLeft" activeCell="B4" sqref="B4"/>
    </sheetView>
  </sheetViews>
  <sheetFormatPr defaultRowHeight="14.4" x14ac:dyDescent="0.3"/>
  <cols>
    <col min="1" max="1" width="90.44140625" bestFit="1" customWidth="1"/>
    <col min="2" max="2" width="16.44140625" customWidth="1"/>
    <col min="3" max="3" width="24.21875" bestFit="1" customWidth="1"/>
    <col min="4" max="4" width="59.21875" customWidth="1"/>
  </cols>
  <sheetData>
    <row r="1" spans="1:4" x14ac:dyDescent="0.3">
      <c r="A1" s="73" t="s">
        <v>339</v>
      </c>
      <c r="B1" s="74" t="s">
        <v>340</v>
      </c>
      <c r="C1" s="74" t="s">
        <v>341</v>
      </c>
      <c r="D1" s="75" t="s">
        <v>343</v>
      </c>
    </row>
    <row r="2" spans="1:4" x14ac:dyDescent="0.3">
      <c r="A2" s="76" t="s">
        <v>804</v>
      </c>
      <c r="B2" s="115"/>
      <c r="C2" s="15"/>
      <c r="D2" s="126"/>
    </row>
    <row r="3" spans="1:4" x14ac:dyDescent="0.3">
      <c r="A3" s="78" t="s">
        <v>727</v>
      </c>
      <c r="B3" s="53"/>
      <c r="C3" s="15"/>
      <c r="D3" s="139"/>
    </row>
    <row r="4" spans="1:4" x14ac:dyDescent="0.3">
      <c r="A4" s="76" t="s">
        <v>730</v>
      </c>
      <c r="B4" s="114"/>
      <c r="C4" s="104" t="s">
        <v>844</v>
      </c>
      <c r="D4" s="134"/>
    </row>
    <row r="5" spans="1:4" x14ac:dyDescent="0.3">
      <c r="A5" s="103" t="s">
        <v>728</v>
      </c>
      <c r="B5" s="122"/>
      <c r="C5" s="15"/>
      <c r="D5" s="140"/>
    </row>
    <row r="6" spans="1:4" x14ac:dyDescent="0.3">
      <c r="A6" s="76" t="s">
        <v>729</v>
      </c>
      <c r="B6" s="114"/>
      <c r="C6" s="15"/>
      <c r="D6" s="134"/>
    </row>
    <row r="7" spans="1:4" x14ac:dyDescent="0.3">
      <c r="A7" s="78" t="s">
        <v>806</v>
      </c>
      <c r="B7" s="53"/>
      <c r="C7" s="15" t="s">
        <v>320</v>
      </c>
      <c r="D7" s="127"/>
    </row>
    <row r="8" spans="1:4" x14ac:dyDescent="0.3">
      <c r="A8" s="76" t="s">
        <v>344</v>
      </c>
      <c r="B8" s="115"/>
      <c r="C8" s="15" t="s">
        <v>346</v>
      </c>
      <c r="D8" s="126"/>
    </row>
    <row r="9" spans="1:4" x14ac:dyDescent="0.3">
      <c r="A9" s="78" t="s">
        <v>345</v>
      </c>
      <c r="B9" s="53"/>
      <c r="C9" s="15" t="s">
        <v>346</v>
      </c>
      <c r="D9" s="127"/>
    </row>
    <row r="10" spans="1:4" x14ac:dyDescent="0.3">
      <c r="A10" s="76" t="s">
        <v>347</v>
      </c>
      <c r="B10" s="115"/>
      <c r="C10" s="15" t="s">
        <v>348</v>
      </c>
      <c r="D10" s="126"/>
    </row>
    <row r="11" spans="1:4" x14ac:dyDescent="0.3">
      <c r="A11" s="78" t="s">
        <v>349</v>
      </c>
      <c r="B11" s="53"/>
      <c r="C11" s="15"/>
      <c r="D11" s="127"/>
    </row>
    <row r="12" spans="1:4" x14ac:dyDescent="0.3">
      <c r="A12" s="76" t="s">
        <v>350</v>
      </c>
      <c r="B12" s="115"/>
      <c r="C12" s="15"/>
      <c r="D12" s="126"/>
    </row>
    <row r="13" spans="1:4" x14ac:dyDescent="0.3">
      <c r="A13" s="78" t="s">
        <v>351</v>
      </c>
      <c r="B13" s="53"/>
      <c r="C13" s="15"/>
      <c r="D13" s="127"/>
    </row>
    <row r="14" spans="1:4" x14ac:dyDescent="0.3">
      <c r="A14" s="76" t="s">
        <v>805</v>
      </c>
      <c r="B14" s="115"/>
      <c r="C14" s="15"/>
      <c r="D14" s="126"/>
    </row>
    <row r="15" spans="1:4" x14ac:dyDescent="0.3">
      <c r="A15" s="80" t="s">
        <v>352</v>
      </c>
      <c r="B15" s="125"/>
      <c r="C15" s="81" t="s">
        <v>353</v>
      </c>
      <c r="D15" s="131"/>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0000000}">
          <x14:formula1>
            <xm:f>'Drop Downs'!$A$2:$A$3</xm:f>
          </x14:formula1>
          <xm:sqref>B2:B3 B8:B13 B15</xm:sqref>
        </x14:dataValidation>
        <x14:dataValidation type="list" allowBlank="1" showInputMessage="1" showErrorMessage="1" xr:uid="{31BF5E1A-0DB2-4839-948B-4A3DF4EF128D}">
          <x14:formula1>
            <xm:f>'Drop Downs'!$A$8:$A$10</xm:f>
          </x14:formula1>
          <xm:sqref>B14 B5 B6 B7</xm:sqref>
        </x14:dataValidation>
        <x14:dataValidation type="list" allowBlank="1" showInputMessage="1" showErrorMessage="1" xr:uid="{5EEAF88C-D503-489E-A03A-01F0126FAB5A}">
          <x14:formula1>
            <xm:f>'Drop Downs'!$C$32:$C$35</xm:f>
          </x14:formula1>
          <xm:sqref>B4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5"/>
  <sheetViews>
    <sheetView workbookViewId="0">
      <pane ySplit="2" topLeftCell="A15" activePane="bottomLeft" state="frozen"/>
      <selection activeCell="C1" sqref="C1"/>
      <selection pane="bottomLeft" activeCell="Y22" sqref="Y22"/>
    </sheetView>
  </sheetViews>
  <sheetFormatPr defaultColWidth="8.77734375" defaultRowHeight="14.4" x14ac:dyDescent="0.3"/>
  <cols>
    <col min="1" max="1" width="11.44140625" style="2" customWidth="1"/>
    <col min="2" max="2" width="9.44140625" style="2" bestFit="1" customWidth="1"/>
    <col min="3" max="3" width="37.77734375" style="2" customWidth="1"/>
    <col min="4" max="5" width="5.21875" style="2" customWidth="1"/>
    <col min="6" max="8" width="6" style="2" customWidth="1"/>
    <col min="9" max="9" width="7.21875" style="2" customWidth="1"/>
    <col min="10" max="10" width="7.77734375" style="2" customWidth="1"/>
    <col min="11" max="11" width="7.5546875" style="2" customWidth="1"/>
    <col min="12" max="13" width="9.21875" style="2" customWidth="1"/>
    <col min="14" max="14" width="6.77734375" style="2" customWidth="1"/>
    <col min="15" max="15" width="9.21875" style="2" customWidth="1"/>
    <col min="16" max="16" width="6.77734375" style="2" customWidth="1"/>
    <col min="17" max="20" width="7.21875" style="2" customWidth="1"/>
    <col min="21" max="21" width="10.21875" style="2" customWidth="1"/>
    <col min="22" max="16384" width="8.77734375" style="2"/>
  </cols>
  <sheetData>
    <row r="1" spans="1:21" x14ac:dyDescent="0.3">
      <c r="D1" s="5" t="s">
        <v>807</v>
      </c>
      <c r="E1" s="6"/>
      <c r="F1" s="6"/>
      <c r="G1" s="6"/>
      <c r="H1" s="6"/>
      <c r="I1" s="6"/>
      <c r="J1" s="6"/>
      <c r="K1" s="6"/>
      <c r="L1" s="6"/>
      <c r="M1" s="6"/>
      <c r="N1" s="6"/>
      <c r="O1" s="7" t="s">
        <v>808</v>
      </c>
      <c r="P1" s="8"/>
      <c r="Q1" s="8"/>
      <c r="R1" s="8"/>
      <c r="S1" s="8"/>
      <c r="T1" s="8"/>
      <c r="U1" s="8"/>
    </row>
    <row r="2" spans="1:21" ht="15" thickBot="1" x14ac:dyDescent="0.35">
      <c r="A2" s="2" t="s">
        <v>26</v>
      </c>
      <c r="B2" s="2" t="s">
        <v>27</v>
      </c>
      <c r="C2" s="2" t="s">
        <v>338</v>
      </c>
      <c r="D2" s="3" t="s">
        <v>34</v>
      </c>
      <c r="E2" s="3" t="s">
        <v>33</v>
      </c>
      <c r="F2" s="3" t="s">
        <v>35</v>
      </c>
      <c r="G2" s="3" t="s">
        <v>354</v>
      </c>
      <c r="H2" s="3" t="s">
        <v>356</v>
      </c>
      <c r="I2" s="3" t="s">
        <v>28</v>
      </c>
      <c r="J2" s="3" t="s">
        <v>42</v>
      </c>
      <c r="K2" s="3" t="s">
        <v>43</v>
      </c>
      <c r="L2" s="3" t="s">
        <v>46</v>
      </c>
      <c r="M2" s="3" t="s">
        <v>47</v>
      </c>
      <c r="N2" s="3" t="s">
        <v>48</v>
      </c>
      <c r="O2" s="9" t="s">
        <v>31</v>
      </c>
      <c r="P2" s="9" t="s">
        <v>30</v>
      </c>
      <c r="Q2" s="9" t="s">
        <v>50</v>
      </c>
      <c r="R2" s="9" t="s">
        <v>32</v>
      </c>
      <c r="S2" s="9" t="s">
        <v>357</v>
      </c>
      <c r="T2" s="9" t="s">
        <v>246</v>
      </c>
      <c r="U2" s="9" t="s">
        <v>29</v>
      </c>
    </row>
    <row r="3" spans="1:21" customFormat="1" x14ac:dyDescent="0.3">
      <c r="D3" s="4"/>
      <c r="E3" s="4"/>
      <c r="F3" s="4"/>
      <c r="G3" s="4"/>
      <c r="H3" s="4"/>
      <c r="I3" s="4"/>
      <c r="J3" s="4"/>
      <c r="K3" s="4"/>
      <c r="L3" s="4"/>
      <c r="M3" s="4"/>
      <c r="N3" s="4"/>
      <c r="O3" s="10"/>
      <c r="P3" s="10"/>
      <c r="Q3" s="10"/>
      <c r="R3" s="10"/>
      <c r="S3" s="10"/>
      <c r="T3" s="10"/>
      <c r="U3" s="10"/>
    </row>
    <row r="4" spans="1:21" customFormat="1" x14ac:dyDescent="0.3">
      <c r="D4" s="4"/>
      <c r="E4" s="4"/>
      <c r="F4" s="4"/>
      <c r="G4" s="4"/>
      <c r="H4" s="4"/>
      <c r="I4" s="4"/>
      <c r="J4" s="4"/>
      <c r="K4" s="4"/>
      <c r="L4" s="4"/>
      <c r="M4" s="4"/>
      <c r="N4" s="4"/>
      <c r="O4" s="10"/>
      <c r="P4" s="10"/>
      <c r="Q4" s="10"/>
      <c r="R4" s="10"/>
      <c r="S4" s="10"/>
      <c r="T4" s="10"/>
      <c r="U4" s="10"/>
    </row>
    <row r="5" spans="1:21" customFormat="1" x14ac:dyDescent="0.3">
      <c r="D5" s="4"/>
      <c r="E5" s="4"/>
      <c r="F5" s="4"/>
      <c r="G5" s="4"/>
      <c r="H5" s="4"/>
      <c r="I5" s="4"/>
      <c r="J5" s="4"/>
      <c r="K5" s="4"/>
      <c r="L5" s="4"/>
      <c r="M5" s="4"/>
      <c r="N5" s="4"/>
      <c r="O5" s="10"/>
      <c r="P5" s="10"/>
      <c r="Q5" s="10"/>
      <c r="R5" s="10"/>
      <c r="S5" s="10"/>
      <c r="T5" s="10"/>
      <c r="U5" s="10"/>
    </row>
    <row r="6" spans="1:21" customFormat="1" x14ac:dyDescent="0.3">
      <c r="D6" s="4"/>
      <c r="E6" s="4"/>
      <c r="F6" s="4"/>
      <c r="G6" s="4"/>
      <c r="H6" s="4"/>
      <c r="I6" s="4"/>
      <c r="J6" s="4"/>
      <c r="K6" s="4"/>
      <c r="L6" s="4"/>
      <c r="M6" s="4"/>
      <c r="N6" s="4"/>
      <c r="O6" s="10"/>
      <c r="P6" s="10"/>
      <c r="Q6" s="10"/>
      <c r="R6" s="10"/>
      <c r="S6" s="10"/>
      <c r="T6" s="10"/>
      <c r="U6" s="10"/>
    </row>
    <row r="7" spans="1:21" customFormat="1" x14ac:dyDescent="0.3">
      <c r="D7" s="4"/>
      <c r="E7" s="4"/>
      <c r="F7" s="4"/>
      <c r="G7" s="4"/>
      <c r="H7" s="4"/>
      <c r="I7" s="4"/>
      <c r="J7" s="4"/>
      <c r="K7" s="4"/>
      <c r="L7" s="4"/>
      <c r="M7" s="4"/>
      <c r="N7" s="4"/>
      <c r="O7" s="10"/>
      <c r="P7" s="10"/>
      <c r="Q7" s="10"/>
      <c r="R7" s="10"/>
      <c r="S7" s="10"/>
      <c r="T7" s="10"/>
      <c r="U7" s="10"/>
    </row>
    <row r="8" spans="1:21" customFormat="1" x14ac:dyDescent="0.3">
      <c r="D8" s="4"/>
      <c r="E8" s="4"/>
      <c r="F8" s="4"/>
      <c r="G8" s="4"/>
      <c r="H8" s="4"/>
      <c r="I8" s="4"/>
      <c r="J8" s="4"/>
      <c r="K8" s="4"/>
      <c r="L8" s="4"/>
      <c r="M8" s="4"/>
      <c r="N8" s="4"/>
      <c r="O8" s="10"/>
      <c r="P8" s="10"/>
      <c r="Q8" s="10"/>
      <c r="R8" s="10"/>
      <c r="S8" s="10"/>
      <c r="T8" s="10"/>
      <c r="U8" s="10"/>
    </row>
    <row r="9" spans="1:21" customFormat="1" x14ac:dyDescent="0.3">
      <c r="D9" s="4"/>
      <c r="E9" s="4"/>
      <c r="F9" s="4"/>
      <c r="G9" s="4"/>
      <c r="H9" s="4"/>
      <c r="I9" s="4"/>
      <c r="J9" s="4"/>
      <c r="K9" s="4"/>
      <c r="L9" s="4"/>
      <c r="M9" s="4"/>
      <c r="N9" s="4"/>
      <c r="O9" s="10"/>
      <c r="P9" s="10"/>
      <c r="Q9" s="10"/>
      <c r="R9" s="10"/>
      <c r="S9" s="10"/>
      <c r="T9" s="10"/>
      <c r="U9" s="10"/>
    </row>
    <row r="10" spans="1:21" customFormat="1" x14ac:dyDescent="0.3">
      <c r="D10" s="4"/>
      <c r="E10" s="4"/>
      <c r="F10" s="4"/>
      <c r="G10" s="4"/>
      <c r="H10" s="4"/>
      <c r="I10" s="4"/>
      <c r="J10" s="4"/>
      <c r="K10" s="4"/>
      <c r="L10" s="4"/>
      <c r="M10" s="4"/>
      <c r="N10" s="4"/>
      <c r="O10" s="10"/>
      <c r="P10" s="10"/>
      <c r="Q10" s="10"/>
      <c r="R10" s="10"/>
      <c r="S10" s="10"/>
      <c r="T10" s="10"/>
      <c r="U10" s="10"/>
    </row>
    <row r="11" spans="1:21" customFormat="1" x14ac:dyDescent="0.3">
      <c r="D11" s="4"/>
      <c r="E11" s="4"/>
      <c r="F11" s="4"/>
      <c r="G11" s="4"/>
      <c r="H11" s="4"/>
      <c r="I11" s="4"/>
      <c r="J11" s="4"/>
      <c r="K11" s="4"/>
      <c r="L11" s="4"/>
      <c r="M11" s="4"/>
      <c r="N11" s="4"/>
      <c r="O11" s="10"/>
      <c r="P11" s="10"/>
      <c r="Q11" s="10"/>
      <c r="R11" s="10"/>
      <c r="S11" s="10"/>
      <c r="T11" s="10"/>
      <c r="U11" s="10"/>
    </row>
    <row r="12" spans="1:21" customFormat="1" x14ac:dyDescent="0.3">
      <c r="D12" s="4"/>
      <c r="E12" s="4"/>
      <c r="F12" s="4"/>
      <c r="G12" s="4"/>
      <c r="H12" s="4"/>
      <c r="I12" s="4"/>
      <c r="J12" s="4"/>
      <c r="K12" s="4"/>
      <c r="L12" s="4"/>
      <c r="M12" s="4"/>
      <c r="N12" s="4"/>
      <c r="O12" s="10"/>
      <c r="P12" s="10"/>
      <c r="Q12" s="10"/>
      <c r="R12" s="10"/>
      <c r="S12" s="10"/>
      <c r="T12" s="10"/>
      <c r="U12" s="10"/>
    </row>
    <row r="13" spans="1:21" customFormat="1" x14ac:dyDescent="0.3">
      <c r="D13" s="4"/>
      <c r="E13" s="4"/>
      <c r="F13" s="4"/>
      <c r="G13" s="4"/>
      <c r="H13" s="4"/>
      <c r="I13" s="4"/>
      <c r="J13" s="4"/>
      <c r="K13" s="4"/>
      <c r="L13" s="4"/>
      <c r="M13" s="4"/>
      <c r="N13" s="4"/>
      <c r="O13" s="10"/>
      <c r="P13" s="10"/>
      <c r="Q13" s="10"/>
      <c r="R13" s="10"/>
      <c r="S13" s="10"/>
      <c r="T13" s="10"/>
      <c r="U13" s="10"/>
    </row>
    <row r="14" spans="1:21" customFormat="1" x14ac:dyDescent="0.3">
      <c r="D14" s="4"/>
      <c r="E14" s="4"/>
      <c r="F14" s="4"/>
      <c r="G14" s="4"/>
      <c r="H14" s="4"/>
      <c r="I14" s="4"/>
      <c r="J14" s="4"/>
      <c r="K14" s="4"/>
      <c r="L14" s="4"/>
      <c r="M14" s="4"/>
      <c r="N14" s="4"/>
      <c r="O14" s="10"/>
      <c r="P14" s="10"/>
      <c r="Q14" s="10"/>
      <c r="R14" s="10"/>
      <c r="S14" s="10"/>
      <c r="T14" s="10"/>
      <c r="U14" s="10"/>
    </row>
    <row r="15" spans="1:21" customFormat="1" x14ac:dyDescent="0.3">
      <c r="D15" s="4"/>
      <c r="E15" s="4"/>
      <c r="F15" s="4"/>
      <c r="G15" s="4"/>
      <c r="H15" s="4"/>
      <c r="I15" s="4"/>
      <c r="J15" s="4"/>
      <c r="K15" s="4"/>
      <c r="L15" s="4"/>
      <c r="M15" s="4"/>
      <c r="N15" s="4"/>
      <c r="O15" s="10"/>
      <c r="P15" s="10"/>
      <c r="Q15" s="10"/>
      <c r="R15" s="10"/>
      <c r="S15" s="10"/>
      <c r="T15" s="10"/>
      <c r="U15" s="10"/>
    </row>
    <row r="16" spans="1:21" customFormat="1" x14ac:dyDescent="0.3">
      <c r="D16" s="4"/>
      <c r="E16" s="4"/>
      <c r="F16" s="4"/>
      <c r="G16" s="4"/>
      <c r="H16" s="4"/>
      <c r="I16" s="4"/>
      <c r="J16" s="4"/>
      <c r="K16" s="4"/>
      <c r="L16" s="4"/>
      <c r="M16" s="4"/>
      <c r="N16" s="4"/>
      <c r="O16" s="10"/>
      <c r="P16" s="10"/>
      <c r="Q16" s="10"/>
      <c r="R16" s="10"/>
      <c r="S16" s="10"/>
      <c r="T16" s="10"/>
      <c r="U16" s="10"/>
    </row>
    <row r="17" spans="4:21" customFormat="1" x14ac:dyDescent="0.3">
      <c r="D17" s="4"/>
      <c r="E17" s="4"/>
      <c r="F17" s="4"/>
      <c r="G17" s="4"/>
      <c r="H17" s="4"/>
      <c r="I17" s="4"/>
      <c r="J17" s="4"/>
      <c r="K17" s="4"/>
      <c r="L17" s="4"/>
      <c r="M17" s="4"/>
      <c r="N17" s="4"/>
      <c r="O17" s="10"/>
      <c r="P17" s="10"/>
      <c r="Q17" s="10"/>
      <c r="R17" s="10"/>
      <c r="S17" s="10"/>
      <c r="T17" s="10"/>
      <c r="U17" s="10"/>
    </row>
    <row r="18" spans="4:21" customFormat="1" x14ac:dyDescent="0.3">
      <c r="D18" s="4"/>
      <c r="E18" s="4"/>
      <c r="F18" s="4"/>
      <c r="G18" s="4"/>
      <c r="H18" s="4"/>
      <c r="I18" s="4"/>
      <c r="J18" s="4"/>
      <c r="K18" s="4"/>
      <c r="L18" s="4"/>
      <c r="M18" s="4"/>
      <c r="N18" s="4"/>
      <c r="O18" s="10"/>
      <c r="P18" s="10"/>
      <c r="Q18" s="10"/>
      <c r="R18" s="10"/>
      <c r="S18" s="10"/>
      <c r="T18" s="10"/>
      <c r="U18" s="10"/>
    </row>
    <row r="19" spans="4:21" customFormat="1" x14ac:dyDescent="0.3">
      <c r="D19" s="4"/>
      <c r="E19" s="4"/>
      <c r="F19" s="4"/>
      <c r="G19" s="4"/>
      <c r="H19" s="4"/>
      <c r="I19" s="4"/>
      <c r="J19" s="4"/>
      <c r="K19" s="4"/>
      <c r="L19" s="4"/>
      <c r="M19" s="4"/>
      <c r="N19" s="4"/>
      <c r="O19" s="10"/>
      <c r="P19" s="10"/>
      <c r="Q19" s="10"/>
      <c r="R19" s="10"/>
      <c r="S19" s="10"/>
      <c r="T19" s="10"/>
      <c r="U19" s="10"/>
    </row>
    <row r="20" spans="4:21" customFormat="1" x14ac:dyDescent="0.3">
      <c r="D20" s="4"/>
      <c r="E20" s="4"/>
      <c r="F20" s="4"/>
      <c r="G20" s="4"/>
      <c r="H20" s="4"/>
      <c r="I20" s="4"/>
      <c r="J20" s="4"/>
      <c r="K20" s="4"/>
      <c r="L20" s="4"/>
      <c r="M20" s="4"/>
      <c r="N20" s="4"/>
      <c r="O20" s="10"/>
      <c r="P20" s="10"/>
      <c r="Q20" s="10"/>
      <c r="R20" s="10"/>
      <c r="S20" s="10"/>
      <c r="T20" s="10"/>
      <c r="U20" s="10"/>
    </row>
    <row r="21" spans="4:21" customFormat="1" x14ac:dyDescent="0.3">
      <c r="D21" s="4"/>
      <c r="E21" s="4"/>
      <c r="F21" s="4"/>
      <c r="G21" s="4"/>
      <c r="H21" s="4"/>
      <c r="I21" s="4"/>
      <c r="J21" s="4"/>
      <c r="K21" s="4"/>
      <c r="L21" s="4"/>
      <c r="M21" s="4"/>
      <c r="N21" s="4"/>
      <c r="O21" s="10"/>
      <c r="P21" s="10"/>
      <c r="Q21" s="10"/>
      <c r="R21" s="10"/>
      <c r="S21" s="10"/>
      <c r="T21" s="10"/>
      <c r="U21" s="10"/>
    </row>
    <row r="22" spans="4:21" customFormat="1" x14ac:dyDescent="0.3">
      <c r="D22" s="4"/>
      <c r="E22" s="4"/>
      <c r="F22" s="4"/>
      <c r="G22" s="4"/>
      <c r="H22" s="4"/>
      <c r="I22" s="4"/>
      <c r="J22" s="4"/>
      <c r="K22" s="4"/>
      <c r="L22" s="4"/>
      <c r="M22" s="4"/>
      <c r="N22" s="4"/>
      <c r="O22" s="10"/>
      <c r="P22" s="10"/>
      <c r="Q22" s="10"/>
      <c r="R22" s="10"/>
      <c r="S22" s="10"/>
      <c r="T22" s="10"/>
      <c r="U22" s="10"/>
    </row>
    <row r="23" spans="4:21" customFormat="1" x14ac:dyDescent="0.3">
      <c r="D23" s="4"/>
      <c r="E23" s="4"/>
      <c r="F23" s="4"/>
      <c r="G23" s="4"/>
      <c r="H23" s="4"/>
      <c r="I23" s="4"/>
      <c r="J23" s="4"/>
      <c r="K23" s="4"/>
      <c r="L23" s="4"/>
      <c r="M23" s="4"/>
      <c r="N23" s="4"/>
      <c r="O23" s="10"/>
      <c r="P23" s="10"/>
      <c r="Q23" s="10"/>
      <c r="R23" s="10"/>
      <c r="S23" s="10"/>
      <c r="T23" s="10"/>
      <c r="U23" s="10"/>
    </row>
    <row r="24" spans="4:21" customFormat="1" x14ac:dyDescent="0.3">
      <c r="D24" s="4"/>
      <c r="E24" s="4"/>
      <c r="F24" s="4"/>
      <c r="G24" s="4"/>
      <c r="H24" s="4"/>
      <c r="I24" s="4"/>
      <c r="J24" s="4"/>
      <c r="K24" s="4"/>
      <c r="L24" s="4"/>
      <c r="M24" s="4"/>
      <c r="N24" s="4"/>
      <c r="O24" s="10"/>
      <c r="P24" s="10"/>
      <c r="Q24" s="10"/>
      <c r="R24" s="10"/>
      <c r="S24" s="10"/>
      <c r="T24" s="10"/>
      <c r="U24" s="10"/>
    </row>
    <row r="25" spans="4:21" customFormat="1" x14ac:dyDescent="0.3">
      <c r="D25" s="4">
        <f>SUBTOTAL(109,Table17[VA])</f>
        <v>0</v>
      </c>
      <c r="E25" s="4">
        <f>SUBTOTAL(109,Table17[PA])</f>
        <v>0</v>
      </c>
      <c r="F25" s="4">
        <f>SUBTOTAL(109,Table17[PD])</f>
        <v>0</v>
      </c>
      <c r="G25" s="4">
        <f>SUBTOTAL(109,Table17[SIB])</f>
        <v>0</v>
      </c>
      <c r="H25" s="4">
        <f>SUBTOTAL(109,Table17[ISB])</f>
        <v>0</v>
      </c>
      <c r="I25" s="4">
        <f>SUBTOTAL(109,Table17[AWOL])</f>
        <v>0</v>
      </c>
      <c r="J25" s="4">
        <f>SUBTOTAL(109,Table17[OBJ-W])</f>
        <v>0</v>
      </c>
      <c r="K25" s="4">
        <f>SUBTOTAL(109,Table17[ALLEG])</f>
        <v>0</v>
      </c>
      <c r="L25" s="4">
        <f>SUBTOTAL(109,Table17[M-ERR])</f>
        <v>0</v>
      </c>
      <c r="M25" s="4">
        <f>SUBTOTAL(109,Table17[Medical])</f>
        <v>0</v>
      </c>
      <c r="N25" s="4">
        <f>SUBTOTAL(109,Table17[INJ])</f>
        <v>0</v>
      </c>
      <c r="O25" s="10">
        <f>SUBTOTAL(109,Table17[UC/HOSP])</f>
        <v>0</v>
      </c>
      <c r="P25" s="10">
        <f>Y17</f>
        <v>0</v>
      </c>
      <c r="Q25" s="10">
        <f>SUBTOTAL(109,Table17[Crisis])</f>
        <v>0</v>
      </c>
      <c r="R25" s="10">
        <f>SUBTOTAL(109,Table17[Police])</f>
        <v>0</v>
      </c>
      <c r="S25" s="10">
        <f>SUBTOTAL(109,Table17[Para])</f>
        <v>0</v>
      </c>
      <c r="T25" s="10">
        <f>SUBTOTAL(109,Table17[911])</f>
        <v>0</v>
      </c>
      <c r="U25" s="10">
        <f>SUBTOTAL(109,Table17[BH Hosp])</f>
        <v>0</v>
      </c>
    </row>
  </sheetData>
  <phoneticPr fontId="4" type="noConversion"/>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6"/>
  <sheetViews>
    <sheetView workbookViewId="0">
      <pane ySplit="1" topLeftCell="A2" activePane="bottomLeft" state="frozen"/>
      <selection pane="bottomLeft" activeCell="C11" sqref="C11"/>
    </sheetView>
  </sheetViews>
  <sheetFormatPr defaultRowHeight="14.4" x14ac:dyDescent="0.3"/>
  <cols>
    <col min="1" max="1" width="50" customWidth="1"/>
    <col min="2" max="2" width="28.21875" customWidth="1"/>
    <col min="3" max="3" width="31.5546875" bestFit="1" customWidth="1"/>
    <col min="4" max="4" width="46.5546875" customWidth="1"/>
  </cols>
  <sheetData>
    <row r="1" spans="1:4" x14ac:dyDescent="0.3">
      <c r="A1" s="73" t="s">
        <v>364</v>
      </c>
      <c r="B1" s="74" t="s">
        <v>340</v>
      </c>
      <c r="C1" s="74" t="s">
        <v>341</v>
      </c>
      <c r="D1" s="75" t="s">
        <v>343</v>
      </c>
    </row>
    <row r="2" spans="1:4" x14ac:dyDescent="0.3">
      <c r="A2" s="78" t="s">
        <v>809</v>
      </c>
      <c r="C2" s="15"/>
      <c r="D2" s="127"/>
    </row>
    <row r="3" spans="1:4" x14ac:dyDescent="0.3">
      <c r="A3" s="76" t="s">
        <v>365</v>
      </c>
      <c r="B3" s="69"/>
      <c r="C3" s="15" t="s">
        <v>346</v>
      </c>
      <c r="D3" s="134"/>
    </row>
    <row r="4" spans="1:4" x14ac:dyDescent="0.3">
      <c r="A4" s="78" t="s">
        <v>366</v>
      </c>
      <c r="C4" s="15" t="s">
        <v>346</v>
      </c>
      <c r="D4" s="127"/>
    </row>
    <row r="5" spans="1:4" x14ac:dyDescent="0.3">
      <c r="A5" s="141" t="s">
        <v>835</v>
      </c>
      <c r="B5" s="142"/>
      <c r="C5" s="15" t="s">
        <v>836</v>
      </c>
      <c r="D5" s="152"/>
    </row>
    <row r="6" spans="1:4" x14ac:dyDescent="0.3">
      <c r="A6" s="80" t="s">
        <v>367</v>
      </c>
      <c r="B6" s="67"/>
      <c r="C6" s="81" t="s">
        <v>368</v>
      </c>
      <c r="D6" s="13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'Drop Downs'!$A$2:$A$3</xm:f>
          </x14:formula1>
          <xm:sqref>B2</xm:sqref>
        </x14:dataValidation>
        <x14:dataValidation type="list" allowBlank="1" showInputMessage="1" showErrorMessage="1" xr:uid="{50AE5ACC-3CF9-4B52-A339-0D1AB28113A9}">
          <x14:formula1>
            <xm:f>'Drop Downs'!$A$8:$A$10</xm:f>
          </x14:formula1>
          <xm:sqref>B3:B6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27"/>
  <sheetViews>
    <sheetView topLeftCell="A13" workbookViewId="0">
      <selection activeCell="D32" sqref="D32"/>
    </sheetView>
  </sheetViews>
  <sheetFormatPr defaultRowHeight="14.4" x14ac:dyDescent="0.3"/>
  <cols>
    <col min="1" max="1" width="22.21875" customWidth="1"/>
  </cols>
  <sheetData>
    <row r="1" spans="1:27" x14ac:dyDescent="0.3">
      <c r="A1" s="1" t="s">
        <v>361</v>
      </c>
      <c r="O1" s="1" t="s">
        <v>15</v>
      </c>
    </row>
    <row r="2" spans="1:27" x14ac:dyDescent="0.3">
      <c r="A2" s="1" t="s">
        <v>53</v>
      </c>
      <c r="B2" s="1" t="s">
        <v>18</v>
      </c>
      <c r="C2" s="1" t="s">
        <v>19</v>
      </c>
      <c r="D2" s="1" t="s">
        <v>13</v>
      </c>
      <c r="E2" s="1" t="s">
        <v>20</v>
      </c>
      <c r="F2" s="1" t="s">
        <v>21</v>
      </c>
      <c r="G2" s="1" t="s">
        <v>359</v>
      </c>
      <c r="H2" s="1" t="s">
        <v>360</v>
      </c>
      <c r="I2" s="1" t="s">
        <v>22</v>
      </c>
      <c r="J2" s="1" t="s">
        <v>250</v>
      </c>
      <c r="K2" s="1" t="s">
        <v>23</v>
      </c>
      <c r="L2" s="1" t="s">
        <v>24</v>
      </c>
      <c r="M2" s="65" t="s">
        <v>25</v>
      </c>
      <c r="O2" s="1" t="s">
        <v>53</v>
      </c>
      <c r="P2" s="1" t="s">
        <v>18</v>
      </c>
      <c r="Q2" s="1" t="s">
        <v>19</v>
      </c>
      <c r="R2" s="1" t="s">
        <v>13</v>
      </c>
      <c r="S2" s="1" t="s">
        <v>20</v>
      </c>
      <c r="T2" s="1" t="s">
        <v>21</v>
      </c>
      <c r="U2" s="1" t="s">
        <v>359</v>
      </c>
      <c r="V2" s="1" t="s">
        <v>360</v>
      </c>
      <c r="W2" s="1" t="s">
        <v>22</v>
      </c>
      <c r="X2" s="1" t="s">
        <v>250</v>
      </c>
      <c r="Y2" s="1" t="s">
        <v>23</v>
      </c>
      <c r="Z2" s="1" t="s">
        <v>24</v>
      </c>
      <c r="AA2" s="65" t="s">
        <v>25</v>
      </c>
    </row>
    <row r="3" spans="1:27" x14ac:dyDescent="0.3">
      <c r="N3" s="1"/>
    </row>
    <row r="13" spans="1:27" x14ac:dyDescent="0.3">
      <c r="A13" t="s">
        <v>65</v>
      </c>
      <c r="O13" t="s">
        <v>65</v>
      </c>
    </row>
    <row r="15" spans="1:27" x14ac:dyDescent="0.3">
      <c r="A15" s="1" t="s">
        <v>363</v>
      </c>
      <c r="O15" s="1" t="s">
        <v>362</v>
      </c>
    </row>
    <row r="16" spans="1:27" x14ac:dyDescent="0.3">
      <c r="A16" s="1" t="s">
        <v>53</v>
      </c>
      <c r="B16" s="1" t="s">
        <v>18</v>
      </c>
      <c r="C16" s="1" t="s">
        <v>19</v>
      </c>
      <c r="D16" s="1" t="s">
        <v>13</v>
      </c>
      <c r="E16" s="1" t="s">
        <v>20</v>
      </c>
      <c r="F16" s="1" t="s">
        <v>21</v>
      </c>
      <c r="G16" s="1" t="s">
        <v>359</v>
      </c>
      <c r="H16" s="1" t="s">
        <v>360</v>
      </c>
      <c r="I16" s="1" t="s">
        <v>22</v>
      </c>
      <c r="J16" s="1" t="s">
        <v>250</v>
      </c>
      <c r="K16" s="1" t="s">
        <v>23</v>
      </c>
      <c r="L16" s="1" t="s">
        <v>24</v>
      </c>
      <c r="M16" s="65" t="s">
        <v>25</v>
      </c>
      <c r="O16" s="1" t="s">
        <v>53</v>
      </c>
      <c r="P16" s="1" t="s">
        <v>18</v>
      </c>
      <c r="Q16" s="1" t="s">
        <v>19</v>
      </c>
      <c r="R16" s="1" t="s">
        <v>13</v>
      </c>
      <c r="S16" s="1" t="s">
        <v>20</v>
      </c>
      <c r="T16" s="1" t="s">
        <v>21</v>
      </c>
      <c r="U16" s="1" t="s">
        <v>359</v>
      </c>
      <c r="V16" s="1" t="s">
        <v>360</v>
      </c>
      <c r="W16" s="1" t="s">
        <v>22</v>
      </c>
      <c r="X16" s="1" t="s">
        <v>250</v>
      </c>
      <c r="Y16" s="1" t="s">
        <v>23</v>
      </c>
      <c r="Z16" s="1" t="s">
        <v>24</v>
      </c>
      <c r="AA16" s="65" t="s">
        <v>25</v>
      </c>
    </row>
    <row r="27" spans="1:15" x14ac:dyDescent="0.3">
      <c r="A27" t="s">
        <v>65</v>
      </c>
      <c r="O27" t="s">
        <v>65</v>
      </c>
    </row>
  </sheetData>
  <phoneticPr fontId="4" type="noConversion"/>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workbookViewId="0">
      <selection activeCell="C25" sqref="C25"/>
    </sheetView>
  </sheetViews>
  <sheetFormatPr defaultRowHeight="14.4" x14ac:dyDescent="0.3"/>
  <cols>
    <col min="1" max="1" width="72.44140625" customWidth="1"/>
    <col min="2" max="2" width="29.21875" customWidth="1"/>
    <col min="3" max="3" width="53.44140625" customWidth="1"/>
    <col min="4" max="4" width="52.21875" bestFit="1" customWidth="1"/>
  </cols>
  <sheetData>
    <row r="1" spans="1:4" x14ac:dyDescent="0.3">
      <c r="A1" s="73" t="s">
        <v>501</v>
      </c>
      <c r="B1" s="74" t="s">
        <v>340</v>
      </c>
      <c r="C1" s="74" t="s">
        <v>341</v>
      </c>
      <c r="D1" s="75" t="s">
        <v>343</v>
      </c>
    </row>
    <row r="2" spans="1:4" x14ac:dyDescent="0.3">
      <c r="A2" s="76" t="s">
        <v>502</v>
      </c>
      <c r="B2" s="70"/>
      <c r="C2" s="15" t="s">
        <v>503</v>
      </c>
      <c r="D2" s="79"/>
    </row>
    <row r="3" spans="1:4" x14ac:dyDescent="0.3">
      <c r="A3" s="78" t="s">
        <v>504</v>
      </c>
      <c r="C3" s="15"/>
      <c r="D3" s="66"/>
    </row>
    <row r="4" spans="1:4" x14ac:dyDescent="0.3">
      <c r="A4" s="76" t="s">
        <v>505</v>
      </c>
      <c r="B4" s="70"/>
      <c r="C4" s="15"/>
      <c r="D4" s="79"/>
    </row>
    <row r="5" spans="1:4" x14ac:dyDescent="0.3">
      <c r="A5" s="78" t="s">
        <v>506</v>
      </c>
      <c r="C5" s="15" t="s">
        <v>507</v>
      </c>
      <c r="D5" s="66" t="s">
        <v>508</v>
      </c>
    </row>
    <row r="6" spans="1:4" x14ac:dyDescent="0.3">
      <c r="A6" s="76" t="s">
        <v>509</v>
      </c>
      <c r="B6" s="70"/>
      <c r="C6" s="15" t="s">
        <v>510</v>
      </c>
      <c r="D6" s="79"/>
    </row>
    <row r="7" spans="1:4" x14ac:dyDescent="0.3">
      <c r="A7" s="78" t="s">
        <v>717</v>
      </c>
      <c r="C7" s="15" t="s">
        <v>716</v>
      </c>
      <c r="D7" s="66"/>
    </row>
    <row r="8" spans="1:4" x14ac:dyDescent="0.3">
      <c r="A8" s="84" t="s">
        <v>512</v>
      </c>
      <c r="B8" s="11" t="s">
        <v>340</v>
      </c>
      <c r="C8" s="11" t="s">
        <v>341</v>
      </c>
      <c r="D8" s="85" t="s">
        <v>343</v>
      </c>
    </row>
    <row r="9" spans="1:4" x14ac:dyDescent="0.3">
      <c r="A9" s="76" t="s">
        <v>513</v>
      </c>
      <c r="B9" s="115"/>
      <c r="C9" s="15"/>
      <c r="D9" s="79"/>
    </row>
    <row r="10" spans="1:4" x14ac:dyDescent="0.3">
      <c r="A10" s="78" t="s">
        <v>514</v>
      </c>
      <c r="B10" s="53"/>
      <c r="C10" s="15"/>
      <c r="D10" s="66"/>
    </row>
    <row r="11" spans="1:4" x14ac:dyDescent="0.3">
      <c r="A11" s="76" t="s">
        <v>515</v>
      </c>
      <c r="B11" s="115"/>
      <c r="C11" s="15"/>
      <c r="D11" s="79"/>
    </row>
    <row r="12" spans="1:4" x14ac:dyDescent="0.3">
      <c r="A12" s="78" t="s">
        <v>516</v>
      </c>
      <c r="B12" s="116"/>
      <c r="C12" s="15"/>
      <c r="D12" s="66"/>
    </row>
    <row r="13" spans="1:4" x14ac:dyDescent="0.3">
      <c r="A13" s="76" t="s">
        <v>517</v>
      </c>
      <c r="B13" s="115"/>
      <c r="C13" s="15"/>
      <c r="D13" s="79"/>
    </row>
    <row r="14" spans="1:4" x14ac:dyDescent="0.3">
      <c r="A14" s="78" t="s">
        <v>518</v>
      </c>
      <c r="B14" s="117"/>
      <c r="C14" s="15"/>
      <c r="D14" s="66"/>
    </row>
    <row r="15" spans="1:4" x14ac:dyDescent="0.3">
      <c r="A15" s="76" t="s">
        <v>519</v>
      </c>
      <c r="B15" s="118"/>
      <c r="C15" s="15"/>
      <c r="D15" s="79"/>
    </row>
    <row r="16" spans="1:4" x14ac:dyDescent="0.3">
      <c r="A16" s="78" t="s">
        <v>520</v>
      </c>
      <c r="C16" s="15"/>
      <c r="D16" s="66"/>
    </row>
    <row r="17" spans="1:4" x14ac:dyDescent="0.3">
      <c r="A17" s="84" t="s">
        <v>521</v>
      </c>
      <c r="B17" s="11" t="s">
        <v>340</v>
      </c>
      <c r="C17" s="11" t="s">
        <v>341</v>
      </c>
      <c r="D17" s="85" t="s">
        <v>343</v>
      </c>
    </row>
    <row r="18" spans="1:4" x14ac:dyDescent="0.3">
      <c r="A18" s="76" t="s">
        <v>522</v>
      </c>
      <c r="B18" s="70"/>
      <c r="C18" s="15" t="s">
        <v>484</v>
      </c>
      <c r="D18" s="79"/>
    </row>
    <row r="19" spans="1:4" x14ac:dyDescent="0.3">
      <c r="A19" s="80" t="s">
        <v>523</v>
      </c>
      <c r="B19" s="67"/>
      <c r="C19" s="81" t="s">
        <v>524</v>
      </c>
      <c r="D19" s="68"/>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Downs'!$A$2:$A$3</xm:f>
          </x14:formula1>
          <xm:sqref>B18:B19 B5:B6</xm:sqref>
        </x14:dataValidation>
        <x14:dataValidation type="list" allowBlank="1" showInputMessage="1" showErrorMessage="1" xr:uid="{00000000-0002-0000-0100-000001000000}">
          <x14:formula1>
            <xm:f>'Drop Downs'!$C$17:$C$19</xm:f>
          </x14:formula1>
          <xm:sqref>B16</xm:sqref>
        </x14:dataValidation>
        <x14:dataValidation type="list" allowBlank="1" showInputMessage="1" showErrorMessage="1" xr:uid="{D1D60C5D-4686-4151-8905-3F7464C4EA46}">
          <x14:formula1>
            <xm:f>'Drop Downs'!$A$8:$A$10</xm:f>
          </x14:formula1>
          <xm:sqref>B7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
  <sheetViews>
    <sheetView workbookViewId="0">
      <pane ySplit="1" topLeftCell="A2" activePane="bottomLeft" state="frozen"/>
      <selection pane="bottomLeft" activeCell="B15" sqref="B15"/>
    </sheetView>
  </sheetViews>
  <sheetFormatPr defaultRowHeight="14.4" x14ac:dyDescent="0.3"/>
  <cols>
    <col min="1" max="1" width="80.21875" bestFit="1" customWidth="1"/>
    <col min="2" max="2" width="19.77734375" customWidth="1"/>
    <col min="3" max="3" width="25.44140625" bestFit="1" customWidth="1"/>
    <col min="4" max="4" width="43.44140625" customWidth="1"/>
  </cols>
  <sheetData>
    <row r="1" spans="1:4" x14ac:dyDescent="0.3">
      <c r="A1" s="73" t="s">
        <v>373</v>
      </c>
      <c r="B1" s="74" t="s">
        <v>340</v>
      </c>
      <c r="C1" s="74" t="s">
        <v>341</v>
      </c>
      <c r="D1" s="75" t="s">
        <v>343</v>
      </c>
    </row>
    <row r="2" spans="1:4" x14ac:dyDescent="0.3">
      <c r="A2" s="141" t="s">
        <v>810</v>
      </c>
      <c r="B2" s="142"/>
      <c r="C2" s="15"/>
      <c r="D2" s="143"/>
    </row>
    <row r="3" spans="1:4" x14ac:dyDescent="0.3">
      <c r="A3" s="78" t="s">
        <v>811</v>
      </c>
      <c r="C3" s="15"/>
      <c r="D3" s="66"/>
    </row>
    <row r="4" spans="1:4" x14ac:dyDescent="0.3">
      <c r="A4" s="76" t="s">
        <v>369</v>
      </c>
      <c r="B4" s="69"/>
      <c r="C4" s="15" t="s">
        <v>831</v>
      </c>
      <c r="D4" s="77"/>
    </row>
    <row r="5" spans="1:4" x14ac:dyDescent="0.3">
      <c r="A5" s="78" t="s">
        <v>812</v>
      </c>
      <c r="C5" s="15" t="s">
        <v>334</v>
      </c>
      <c r="D5" s="66"/>
    </row>
    <row r="6" spans="1:4" x14ac:dyDescent="0.3">
      <c r="A6" s="76" t="s">
        <v>370</v>
      </c>
      <c r="B6" s="70"/>
      <c r="C6" s="15"/>
      <c r="D6" s="79"/>
    </row>
    <row r="7" spans="1:4" x14ac:dyDescent="0.3">
      <c r="A7" s="78" t="s">
        <v>371</v>
      </c>
      <c r="C7" s="15" t="s">
        <v>346</v>
      </c>
      <c r="D7" s="66"/>
    </row>
    <row r="8" spans="1:4" x14ac:dyDescent="0.3">
      <c r="A8" s="76" t="s">
        <v>372</v>
      </c>
      <c r="B8" s="70"/>
      <c r="C8" s="15" t="s">
        <v>368</v>
      </c>
      <c r="D8" s="79"/>
    </row>
    <row r="9" spans="1:4" x14ac:dyDescent="0.3">
      <c r="A9" s="78" t="s">
        <v>832</v>
      </c>
      <c r="B9" s="150"/>
      <c r="C9" s="15" t="s">
        <v>833</v>
      </c>
      <c r="D9" s="66"/>
    </row>
    <row r="10" spans="1:4" x14ac:dyDescent="0.3">
      <c r="A10" s="147" t="s">
        <v>374</v>
      </c>
      <c r="B10" s="148"/>
      <c r="C10" s="81"/>
      <c r="D10" s="149"/>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'Drop Downs'!$A$2:$A$3</xm:f>
          </x14:formula1>
          <xm:sqref>B2:B8</xm:sqref>
        </x14:dataValidation>
        <x14:dataValidation type="list" allowBlank="1" showInputMessage="1" showErrorMessage="1" xr:uid="{29B8F569-4425-4BC7-B0D0-DAAEDA239E58}">
          <x14:formula1>
            <xm:f>'Drop Downs'!$A$8:$A$10</xm:f>
          </x14:formula1>
          <xm:sqref>B10 B9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50"/>
  <sheetViews>
    <sheetView topLeftCell="A9" workbookViewId="0">
      <selection activeCell="E13" sqref="E13"/>
    </sheetView>
  </sheetViews>
  <sheetFormatPr defaultColWidth="8.77734375" defaultRowHeight="14.4" x14ac:dyDescent="0.3"/>
  <cols>
    <col min="1" max="1" width="8.77734375" style="18"/>
    <col min="2" max="2" width="38.21875" style="18" customWidth="1"/>
    <col min="3" max="16384" width="8.77734375" style="18"/>
  </cols>
  <sheetData>
    <row r="1" spans="1:15" x14ac:dyDescent="0.3">
      <c r="A1" s="13" t="s">
        <v>64</v>
      </c>
      <c r="B1" s="102"/>
      <c r="I1" s="159" t="s">
        <v>56</v>
      </c>
      <c r="J1" s="160"/>
      <c r="K1" s="160"/>
      <c r="L1" s="160"/>
      <c r="M1" s="160"/>
      <c r="N1" s="61" t="s">
        <v>249</v>
      </c>
    </row>
    <row r="2" spans="1:15" ht="15" thickBot="1" x14ac:dyDescent="0.35">
      <c r="A2" s="52" t="s">
        <v>16</v>
      </c>
      <c r="B2" s="52" t="s">
        <v>17</v>
      </c>
      <c r="I2" s="155" t="s">
        <v>57</v>
      </c>
      <c r="J2" s="156"/>
      <c r="K2" s="156"/>
      <c r="L2" s="156"/>
      <c r="M2" s="156"/>
      <c r="N2" s="57"/>
      <c r="O2"/>
    </row>
    <row r="3" spans="1:15" x14ac:dyDescent="0.3">
      <c r="A3" s="59">
        <v>1</v>
      </c>
      <c r="I3" s="155" t="s">
        <v>58</v>
      </c>
      <c r="J3" s="156"/>
      <c r="K3" s="156"/>
      <c r="L3" s="156"/>
      <c r="M3" s="156"/>
      <c r="N3" s="57"/>
    </row>
    <row r="4" spans="1:15" x14ac:dyDescent="0.3">
      <c r="A4" s="60">
        <v>2</v>
      </c>
      <c r="I4" s="155" t="s">
        <v>59</v>
      </c>
      <c r="J4" s="156"/>
      <c r="K4" s="156"/>
      <c r="L4" s="156"/>
      <c r="M4" s="156"/>
      <c r="N4" s="57"/>
    </row>
    <row r="5" spans="1:15" x14ac:dyDescent="0.3">
      <c r="A5" s="60">
        <v>3</v>
      </c>
      <c r="I5" s="155" t="s">
        <v>60</v>
      </c>
      <c r="J5" s="156"/>
      <c r="K5" s="156"/>
      <c r="L5" s="156"/>
      <c r="M5" s="156"/>
      <c r="N5" s="57"/>
    </row>
    <row r="6" spans="1:15" x14ac:dyDescent="0.3">
      <c r="A6" s="60">
        <v>4</v>
      </c>
      <c r="I6" s="155" t="s">
        <v>61</v>
      </c>
      <c r="J6" s="156"/>
      <c r="K6" s="156"/>
      <c r="L6" s="156"/>
      <c r="M6" s="156"/>
      <c r="N6" s="57"/>
    </row>
    <row r="7" spans="1:15" ht="15" thickBot="1" x14ac:dyDescent="0.35">
      <c r="A7" s="60">
        <v>5</v>
      </c>
      <c r="I7" s="157" t="s">
        <v>62</v>
      </c>
      <c r="J7" s="158"/>
      <c r="K7" s="158"/>
      <c r="L7" s="158"/>
      <c r="M7" s="158"/>
      <c r="N7" s="58"/>
    </row>
    <row r="8" spans="1:15" x14ac:dyDescent="0.3">
      <c r="A8" s="60">
        <v>6</v>
      </c>
    </row>
    <row r="9" spans="1:15" x14ac:dyDescent="0.3">
      <c r="A9" s="60"/>
    </row>
    <row r="10" spans="1:15" x14ac:dyDescent="0.3">
      <c r="A10" s="154" t="s">
        <v>841</v>
      </c>
      <c r="B10" s="154"/>
      <c r="C10" s="154"/>
      <c r="D10" s="154"/>
      <c r="E10" s="154"/>
      <c r="F10" s="154"/>
    </row>
    <row r="11" spans="1:15" ht="15" thickBot="1" x14ac:dyDescent="0.35">
      <c r="A11" s="52" t="s">
        <v>16</v>
      </c>
      <c r="B11" s="52" t="s">
        <v>17</v>
      </c>
    </row>
    <row r="12" spans="1:15" x14ac:dyDescent="0.3">
      <c r="A12" s="59">
        <v>1</v>
      </c>
    </row>
    <row r="13" spans="1:15" x14ac:dyDescent="0.3">
      <c r="A13" s="60">
        <v>2</v>
      </c>
    </row>
    <row r="14" spans="1:15" x14ac:dyDescent="0.3">
      <c r="A14" s="60">
        <v>3</v>
      </c>
    </row>
    <row r="15" spans="1:15" x14ac:dyDescent="0.3">
      <c r="A15" s="60">
        <v>4</v>
      </c>
    </row>
    <row r="16" spans="1:15" x14ac:dyDescent="0.3">
      <c r="A16" s="60">
        <v>5</v>
      </c>
    </row>
    <row r="17" spans="1:14" x14ac:dyDescent="0.3">
      <c r="A17" s="60">
        <v>6</v>
      </c>
    </row>
    <row r="18" spans="1:14" x14ac:dyDescent="0.3">
      <c r="A18" s="60"/>
    </row>
    <row r="19" spans="1:14" x14ac:dyDescent="0.3">
      <c r="A19" s="154" t="s">
        <v>842</v>
      </c>
      <c r="B19" s="154"/>
      <c r="C19" s="154"/>
      <c r="D19" s="154"/>
      <c r="E19" s="154"/>
    </row>
    <row r="20" spans="1:14" ht="15" thickBot="1" x14ac:dyDescent="0.35">
      <c r="A20" s="52" t="s">
        <v>16</v>
      </c>
      <c r="B20" s="52" t="s">
        <v>17</v>
      </c>
    </row>
    <row r="21" spans="1:14" x14ac:dyDescent="0.3">
      <c r="A21" s="59">
        <v>1</v>
      </c>
    </row>
    <row r="22" spans="1:14" x14ac:dyDescent="0.3">
      <c r="A22" s="60">
        <v>2</v>
      </c>
    </row>
    <row r="23" spans="1:14" x14ac:dyDescent="0.3">
      <c r="A23" s="60">
        <v>3</v>
      </c>
    </row>
    <row r="24" spans="1:14" x14ac:dyDescent="0.3">
      <c r="A24" s="60">
        <v>4</v>
      </c>
    </row>
    <row r="25" spans="1:14" x14ac:dyDescent="0.3">
      <c r="A25" s="60">
        <v>5</v>
      </c>
    </row>
    <row r="26" spans="1:14" x14ac:dyDescent="0.3">
      <c r="A26" s="60">
        <v>6</v>
      </c>
    </row>
    <row r="28" spans="1:14" x14ac:dyDescent="0.3">
      <c r="A28" s="19" t="s">
        <v>658</v>
      </c>
    </row>
    <row r="29" spans="1:14" x14ac:dyDescent="0.3">
      <c r="A29" s="18" t="s">
        <v>16</v>
      </c>
      <c r="B29" s="18" t="s">
        <v>17</v>
      </c>
      <c r="C29" s="1" t="s">
        <v>18</v>
      </c>
      <c r="D29" s="1" t="s">
        <v>19</v>
      </c>
      <c r="E29" s="1" t="s">
        <v>13</v>
      </c>
      <c r="F29" s="1" t="s">
        <v>20</v>
      </c>
      <c r="G29" s="1" t="s">
        <v>21</v>
      </c>
      <c r="H29" s="1" t="s">
        <v>359</v>
      </c>
      <c r="I29" s="1" t="s">
        <v>360</v>
      </c>
      <c r="J29" s="1" t="s">
        <v>22</v>
      </c>
      <c r="K29" s="1" t="s">
        <v>250</v>
      </c>
      <c r="L29" s="1" t="s">
        <v>23</v>
      </c>
      <c r="M29" s="1" t="s">
        <v>24</v>
      </c>
      <c r="N29" s="18" t="s">
        <v>25</v>
      </c>
    </row>
    <row r="30" spans="1:14" x14ac:dyDescent="0.3">
      <c r="C30" s="144"/>
      <c r="D30" s="144"/>
      <c r="E30" s="144"/>
      <c r="F30" s="144"/>
      <c r="G30" s="144"/>
      <c r="H30" s="144"/>
      <c r="I30" s="144"/>
      <c r="J30" s="144"/>
      <c r="K30" s="144"/>
      <c r="L30" s="144"/>
      <c r="M30" s="144"/>
      <c r="N30" s="144"/>
    </row>
    <row r="31" spans="1:14" x14ac:dyDescent="0.3">
      <c r="C31" s="144"/>
      <c r="D31" s="144"/>
      <c r="E31" s="144"/>
      <c r="F31" s="144"/>
      <c r="G31" s="144"/>
      <c r="H31" s="144"/>
      <c r="I31" s="144"/>
      <c r="J31" s="144"/>
      <c r="K31" s="144"/>
      <c r="L31" s="144"/>
      <c r="M31" s="144"/>
      <c r="N31" s="144"/>
    </row>
    <row r="32" spans="1:14" x14ac:dyDescent="0.3">
      <c r="C32" s="144"/>
      <c r="D32" s="144"/>
      <c r="E32" s="144"/>
      <c r="F32" s="144"/>
      <c r="G32" s="144"/>
      <c r="H32" s="144"/>
      <c r="I32" s="144"/>
      <c r="J32" s="144"/>
      <c r="K32" s="144"/>
      <c r="L32" s="144"/>
      <c r="M32" s="144"/>
      <c r="N32" s="144"/>
    </row>
    <row r="33" spans="1:14" x14ac:dyDescent="0.3">
      <c r="C33" s="144"/>
      <c r="D33" s="144"/>
      <c r="E33" s="144"/>
      <c r="F33" s="144"/>
      <c r="G33" s="144"/>
      <c r="H33" s="144"/>
      <c r="I33" s="144"/>
      <c r="J33" s="144"/>
      <c r="K33" s="144"/>
      <c r="L33" s="144"/>
      <c r="M33" s="144"/>
      <c r="N33" s="144"/>
    </row>
    <row r="34" spans="1:14" x14ac:dyDescent="0.3">
      <c r="C34" s="144"/>
      <c r="D34" s="144"/>
      <c r="E34" s="144"/>
      <c r="F34" s="144"/>
      <c r="G34" s="144"/>
      <c r="H34" s="144"/>
      <c r="I34" s="144"/>
      <c r="J34" s="144"/>
      <c r="K34" s="144"/>
      <c r="L34" s="144"/>
      <c r="M34" s="144"/>
      <c r="N34" s="144"/>
    </row>
    <row r="35" spans="1:14" x14ac:dyDescent="0.3">
      <c r="C35" s="144"/>
      <c r="D35" s="144"/>
      <c r="E35" s="144"/>
      <c r="F35" s="144"/>
      <c r="G35" s="144"/>
      <c r="H35" s="144"/>
      <c r="I35" s="144"/>
      <c r="J35" s="144"/>
      <c r="K35" s="144"/>
      <c r="L35" s="144"/>
      <c r="M35" s="144"/>
      <c r="N35" s="144"/>
    </row>
    <row r="36" spans="1:14" x14ac:dyDescent="0.3">
      <c r="C36" s="144"/>
      <c r="D36" s="144"/>
      <c r="E36" s="144"/>
      <c r="F36" s="144"/>
      <c r="G36" s="144"/>
      <c r="H36" s="144"/>
      <c r="I36" s="144"/>
      <c r="J36" s="144"/>
      <c r="K36" s="144"/>
      <c r="L36" s="144"/>
      <c r="M36" s="144"/>
      <c r="N36" s="144"/>
    </row>
    <row r="37" spans="1:14" x14ac:dyDescent="0.3">
      <c r="C37" s="144"/>
      <c r="D37" s="144"/>
      <c r="E37" s="144"/>
      <c r="F37" s="144"/>
      <c r="G37" s="144"/>
      <c r="H37" s="144"/>
      <c r="I37" s="144"/>
      <c r="J37" s="144"/>
      <c r="K37" s="144"/>
      <c r="L37" s="144"/>
      <c r="M37" s="144"/>
      <c r="N37" s="144"/>
    </row>
    <row r="41" spans="1:14" x14ac:dyDescent="0.3">
      <c r="A41" s="19" t="s">
        <v>248</v>
      </c>
    </row>
    <row r="42" spans="1:14" x14ac:dyDescent="0.3">
      <c r="A42" s="18" t="s">
        <v>16</v>
      </c>
      <c r="B42" s="18" t="s">
        <v>17</v>
      </c>
      <c r="C42" s="1" t="s">
        <v>18</v>
      </c>
      <c r="D42" s="1" t="s">
        <v>19</v>
      </c>
      <c r="E42" s="1" t="s">
        <v>13</v>
      </c>
      <c r="F42" s="1" t="s">
        <v>20</v>
      </c>
      <c r="G42" s="1" t="s">
        <v>21</v>
      </c>
      <c r="H42" s="1" t="s">
        <v>359</v>
      </c>
      <c r="I42" s="1" t="s">
        <v>360</v>
      </c>
      <c r="J42" s="1" t="s">
        <v>22</v>
      </c>
      <c r="K42" s="1" t="s">
        <v>250</v>
      </c>
      <c r="L42" s="1" t="s">
        <v>23</v>
      </c>
      <c r="M42" s="1" t="s">
        <v>24</v>
      </c>
      <c r="N42" s="18" t="s">
        <v>25</v>
      </c>
    </row>
    <row r="43" spans="1:14" x14ac:dyDescent="0.3">
      <c r="C43" s="144"/>
      <c r="D43" s="144"/>
      <c r="E43" s="144"/>
      <c r="F43" s="144"/>
      <c r="G43" s="144"/>
      <c r="H43" s="144"/>
      <c r="I43" s="144"/>
      <c r="J43" s="144"/>
      <c r="K43" s="144"/>
      <c r="L43" s="144"/>
      <c r="M43" s="144"/>
      <c r="N43" s="144"/>
    </row>
    <row r="44" spans="1:14" x14ac:dyDescent="0.3">
      <c r="C44" s="144"/>
      <c r="D44" s="144"/>
      <c r="E44" s="144"/>
      <c r="F44" s="144"/>
      <c r="G44" s="144"/>
      <c r="H44" s="144"/>
      <c r="I44" s="144"/>
      <c r="J44" s="144"/>
      <c r="K44" s="144"/>
      <c r="L44" s="144"/>
      <c r="M44" s="144"/>
      <c r="N44" s="144"/>
    </row>
    <row r="45" spans="1:14" x14ac:dyDescent="0.3">
      <c r="C45" s="144"/>
      <c r="D45" s="144"/>
      <c r="E45" s="144"/>
      <c r="F45" s="144"/>
      <c r="G45" s="144"/>
      <c r="H45" s="144"/>
      <c r="I45" s="144"/>
      <c r="J45" s="144"/>
      <c r="K45" s="144"/>
      <c r="L45" s="144"/>
      <c r="M45" s="144"/>
      <c r="N45" s="144"/>
    </row>
    <row r="46" spans="1:14" x14ac:dyDescent="0.3">
      <c r="C46" s="144"/>
      <c r="D46" s="144"/>
      <c r="E46" s="144"/>
      <c r="F46" s="144"/>
      <c r="G46" s="144"/>
      <c r="H46" s="144"/>
      <c r="I46" s="144"/>
      <c r="J46" s="144"/>
      <c r="K46" s="144"/>
      <c r="L46" s="144"/>
      <c r="M46" s="144"/>
      <c r="N46" s="144"/>
    </row>
    <row r="47" spans="1:14" x14ac:dyDescent="0.3">
      <c r="C47" s="144"/>
      <c r="D47" s="144"/>
      <c r="E47" s="144"/>
      <c r="F47" s="144"/>
      <c r="G47" s="144"/>
      <c r="H47" s="144"/>
      <c r="I47" s="144"/>
      <c r="J47" s="144"/>
      <c r="K47" s="144"/>
      <c r="L47" s="144"/>
      <c r="M47" s="144"/>
      <c r="N47" s="144"/>
    </row>
    <row r="48" spans="1:14" x14ac:dyDescent="0.3">
      <c r="C48" s="144"/>
      <c r="D48" s="144"/>
      <c r="E48" s="144"/>
      <c r="F48" s="144"/>
      <c r="G48" s="144"/>
      <c r="H48" s="144"/>
      <c r="I48" s="144"/>
      <c r="J48" s="144"/>
      <c r="K48" s="144"/>
      <c r="L48" s="144"/>
      <c r="M48" s="144"/>
      <c r="N48" s="144"/>
    </row>
    <row r="49" spans="3:14" x14ac:dyDescent="0.3">
      <c r="C49" s="144"/>
      <c r="D49" s="144"/>
      <c r="E49" s="144"/>
      <c r="F49" s="144"/>
      <c r="G49" s="144"/>
      <c r="H49" s="144"/>
      <c r="I49" s="144"/>
      <c r="J49" s="144"/>
      <c r="K49" s="144"/>
      <c r="L49" s="144"/>
      <c r="M49" s="144"/>
      <c r="N49" s="144"/>
    </row>
    <row r="50" spans="3:14" x14ac:dyDescent="0.3">
      <c r="C50" s="144"/>
      <c r="D50" s="144"/>
      <c r="E50" s="144"/>
      <c r="F50" s="144"/>
      <c r="G50" s="144"/>
      <c r="H50" s="144"/>
      <c r="I50" s="144"/>
      <c r="J50" s="144"/>
      <c r="K50" s="144"/>
      <c r="L50" s="144"/>
      <c r="M50" s="144"/>
      <c r="N50" s="144"/>
    </row>
  </sheetData>
  <mergeCells count="9">
    <mergeCell ref="A10:F10"/>
    <mergeCell ref="A19:E19"/>
    <mergeCell ref="I6:M6"/>
    <mergeCell ref="I7:M7"/>
    <mergeCell ref="I1:M1"/>
    <mergeCell ref="I2:M2"/>
    <mergeCell ref="I3:M3"/>
    <mergeCell ref="I4:M4"/>
    <mergeCell ref="I5:M5"/>
  </mergeCells>
  <phoneticPr fontId="4" type="noConversion"/>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'Drop Downs'!$A$2:$A$3</xm:f>
          </x14:formula1>
          <xm:sqref>N2:N7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6"/>
  <sheetViews>
    <sheetView workbookViewId="0">
      <pane ySplit="1" topLeftCell="A2" activePane="bottomLeft" state="frozen"/>
      <selection pane="bottomLeft" activeCell="C31" sqref="C31"/>
    </sheetView>
  </sheetViews>
  <sheetFormatPr defaultRowHeight="14.4" x14ac:dyDescent="0.3"/>
  <cols>
    <col min="1" max="1" width="80.21875" bestFit="1" customWidth="1"/>
    <col min="2" max="2" width="20.77734375" customWidth="1"/>
    <col min="3" max="3" width="26.44140625" customWidth="1"/>
    <col min="4" max="4" width="40.77734375" customWidth="1"/>
  </cols>
  <sheetData>
    <row r="1" spans="1:4" x14ac:dyDescent="0.3">
      <c r="A1" s="73" t="s">
        <v>375</v>
      </c>
      <c r="B1" s="74" t="s">
        <v>340</v>
      </c>
      <c r="C1" s="74" t="s">
        <v>341</v>
      </c>
      <c r="D1" s="75" t="s">
        <v>343</v>
      </c>
    </row>
    <row r="2" spans="1:4" x14ac:dyDescent="0.3">
      <c r="A2" s="76" t="s">
        <v>376</v>
      </c>
      <c r="B2" s="70"/>
      <c r="C2" s="15"/>
      <c r="D2" s="126"/>
    </row>
    <row r="3" spans="1:4" x14ac:dyDescent="0.3">
      <c r="A3" s="78" t="s">
        <v>837</v>
      </c>
      <c r="C3" s="15"/>
      <c r="D3" s="127"/>
    </row>
    <row r="4" spans="1:4" x14ac:dyDescent="0.3">
      <c r="A4" s="76" t="s">
        <v>377</v>
      </c>
      <c r="B4" s="70"/>
      <c r="C4" s="15"/>
      <c r="D4" s="126"/>
    </row>
    <row r="5" spans="1:4" x14ac:dyDescent="0.3">
      <c r="A5" s="78" t="s">
        <v>378</v>
      </c>
      <c r="C5" s="15" t="s">
        <v>657</v>
      </c>
      <c r="D5" s="127"/>
    </row>
    <row r="6" spans="1:4" x14ac:dyDescent="0.3">
      <c r="A6" s="82" t="s">
        <v>656</v>
      </c>
      <c r="B6" s="83"/>
      <c r="C6" s="81" t="s">
        <v>813</v>
      </c>
      <c r="D6" s="135"/>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0000000}">
          <x14:formula1>
            <xm:f>'Drop Downs'!$A$2:$A$3</xm:f>
          </x14:formula1>
          <xm:sqref>B2 B5</xm:sqref>
        </x14:dataValidation>
        <x14:dataValidation type="list" allowBlank="1" showInputMessage="1" showErrorMessage="1" xr:uid="{008B5E53-9A0A-4579-84F7-EA3E1F72E7E6}">
          <x14:formula1>
            <xm:f>'Drop Downs'!$A$2:$A$4</xm:f>
          </x14:formula1>
          <xm:sqref>B6</xm:sqref>
        </x14:dataValidation>
        <x14:dataValidation type="list" allowBlank="1" showInputMessage="1" showErrorMessage="1" xr:uid="{6D27D361-7A29-45AE-993F-B9D5432A9215}">
          <x14:formula1>
            <xm:f>'Drop Downs'!$A$8:$A$10</xm:f>
          </x14:formula1>
          <xm:sqref>B3:B4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28"/>
  <sheetViews>
    <sheetView workbookViewId="0"/>
  </sheetViews>
  <sheetFormatPr defaultRowHeight="14.4" x14ac:dyDescent="0.3"/>
  <cols>
    <col min="1" max="1" width="69.21875" customWidth="1"/>
    <col min="2" max="7" width="23.77734375" customWidth="1"/>
  </cols>
  <sheetData>
    <row r="1" spans="1:7" ht="43.2" x14ac:dyDescent="0.3">
      <c r="A1" s="73" t="s">
        <v>423</v>
      </c>
      <c r="B1" s="74" t="s">
        <v>758</v>
      </c>
      <c r="C1" s="106" t="s">
        <v>763</v>
      </c>
      <c r="D1" s="106" t="s">
        <v>764</v>
      </c>
      <c r="E1" s="106" t="s">
        <v>765</v>
      </c>
      <c r="F1" s="106" t="s">
        <v>766</v>
      </c>
      <c r="G1" s="88" t="s">
        <v>767</v>
      </c>
    </row>
    <row r="2" spans="1:7" x14ac:dyDescent="0.3">
      <c r="A2" s="103" t="s">
        <v>759</v>
      </c>
      <c r="B2" s="109"/>
      <c r="C2" s="109"/>
      <c r="D2" s="109"/>
      <c r="E2" s="109"/>
      <c r="F2" s="109"/>
      <c r="G2" s="113"/>
    </row>
    <row r="3" spans="1:7" x14ac:dyDescent="0.3">
      <c r="A3" s="107" t="s">
        <v>432</v>
      </c>
      <c r="B3" s="110"/>
      <c r="C3" s="110"/>
      <c r="D3" s="110"/>
      <c r="E3" s="109"/>
      <c r="F3" s="110"/>
      <c r="G3" s="113"/>
    </row>
    <row r="4" spans="1:7" x14ac:dyDescent="0.3">
      <c r="A4" s="107" t="s">
        <v>438</v>
      </c>
      <c r="B4" s="110"/>
      <c r="C4" s="110"/>
      <c r="D4" s="110"/>
      <c r="E4" s="109"/>
      <c r="F4" s="110"/>
      <c r="G4" s="113"/>
    </row>
    <row r="5" spans="1:7" x14ac:dyDescent="0.3">
      <c r="A5" s="103" t="s">
        <v>437</v>
      </c>
      <c r="B5" s="109"/>
      <c r="C5" s="109"/>
      <c r="D5" s="109"/>
      <c r="E5" s="109"/>
      <c r="F5" s="109"/>
      <c r="G5" s="113"/>
    </row>
    <row r="6" spans="1:7" x14ac:dyDescent="0.3">
      <c r="A6" s="107" t="s">
        <v>15</v>
      </c>
      <c r="B6" s="111"/>
      <c r="C6" s="111"/>
      <c r="D6" s="111"/>
      <c r="E6" s="109"/>
      <c r="F6" s="111"/>
      <c r="G6" s="113"/>
    </row>
    <row r="7" spans="1:7" x14ac:dyDescent="0.3">
      <c r="A7" s="107" t="s">
        <v>769</v>
      </c>
      <c r="B7" s="110"/>
      <c r="C7" s="110"/>
      <c r="D7" s="110"/>
      <c r="E7" s="109"/>
      <c r="F7" s="110"/>
      <c r="G7" s="113"/>
    </row>
    <row r="8" spans="1:7" x14ac:dyDescent="0.3">
      <c r="A8" s="107" t="s">
        <v>768</v>
      </c>
      <c r="B8" s="110"/>
      <c r="C8" s="110"/>
      <c r="D8" s="110"/>
      <c r="E8" s="109"/>
      <c r="F8" s="110"/>
      <c r="G8" s="113"/>
    </row>
    <row r="9" spans="1:7" x14ac:dyDescent="0.3">
      <c r="A9" s="103" t="s">
        <v>431</v>
      </c>
      <c r="B9" s="109"/>
      <c r="C9" s="109"/>
      <c r="D9" s="109"/>
      <c r="E9" s="109"/>
      <c r="F9" s="109"/>
      <c r="G9" s="113"/>
    </row>
    <row r="10" spans="1:7" x14ac:dyDescent="0.3">
      <c r="A10" s="103" t="s">
        <v>433</v>
      </c>
      <c r="B10" s="109"/>
      <c r="C10" s="109"/>
      <c r="D10" s="109"/>
      <c r="E10" s="109"/>
      <c r="F10" s="109"/>
      <c r="G10" s="113"/>
    </row>
    <row r="11" spans="1:7" x14ac:dyDescent="0.3">
      <c r="A11" s="107" t="s">
        <v>435</v>
      </c>
      <c r="B11" s="110"/>
      <c r="C11" s="110"/>
      <c r="D11" s="110"/>
      <c r="E11" s="109"/>
      <c r="F11" s="110"/>
      <c r="G11" s="113"/>
    </row>
    <row r="12" spans="1:7" x14ac:dyDescent="0.3">
      <c r="A12" s="103" t="s">
        <v>55</v>
      </c>
      <c r="B12" s="109"/>
      <c r="C12" s="109"/>
      <c r="D12" s="109"/>
      <c r="E12" s="109"/>
      <c r="F12" s="109"/>
      <c r="G12" s="113"/>
    </row>
    <row r="13" spans="1:7" x14ac:dyDescent="0.3">
      <c r="A13" s="107" t="s">
        <v>13</v>
      </c>
      <c r="B13" s="110"/>
      <c r="C13" s="110"/>
      <c r="D13" s="110"/>
      <c r="E13" s="109"/>
      <c r="F13" s="110"/>
      <c r="G13" s="113"/>
    </row>
    <row r="14" spans="1:7" x14ac:dyDescent="0.3">
      <c r="A14" s="103" t="s">
        <v>112</v>
      </c>
      <c r="B14" s="109"/>
      <c r="C14" s="109"/>
      <c r="D14" s="109"/>
      <c r="E14" s="109"/>
      <c r="F14" s="109"/>
      <c r="G14" s="113"/>
    </row>
    <row r="15" spans="1:7" x14ac:dyDescent="0.3">
      <c r="A15" s="107" t="s">
        <v>429</v>
      </c>
      <c r="B15" s="110"/>
      <c r="C15" s="110"/>
      <c r="D15" s="110"/>
      <c r="E15" s="109"/>
      <c r="F15" s="110"/>
      <c r="G15" s="113"/>
    </row>
    <row r="16" spans="1:7" x14ac:dyDescent="0.3">
      <c r="A16" s="103" t="s">
        <v>434</v>
      </c>
      <c r="B16" s="109"/>
      <c r="C16" s="109"/>
      <c r="D16" s="109"/>
      <c r="E16" s="109"/>
      <c r="F16" s="109"/>
      <c r="G16" s="113"/>
    </row>
    <row r="17" spans="1:7" x14ac:dyDescent="0.3">
      <c r="A17" s="103" t="s">
        <v>430</v>
      </c>
      <c r="B17" s="109"/>
      <c r="C17" s="109"/>
      <c r="D17" s="109"/>
      <c r="E17" s="109"/>
      <c r="F17" s="109"/>
      <c r="G17" s="113"/>
    </row>
    <row r="18" spans="1:7" x14ac:dyDescent="0.3">
      <c r="A18" s="107" t="s">
        <v>111</v>
      </c>
      <c r="B18" s="110"/>
      <c r="C18" s="110"/>
      <c r="D18" s="110"/>
      <c r="E18" s="109"/>
      <c r="F18" s="110"/>
      <c r="G18" s="113"/>
    </row>
    <row r="19" spans="1:7" x14ac:dyDescent="0.3">
      <c r="A19" s="107" t="s">
        <v>14</v>
      </c>
      <c r="B19" s="111"/>
      <c r="C19" s="111"/>
      <c r="D19" s="111"/>
      <c r="E19" s="109"/>
      <c r="F19" s="111"/>
      <c r="G19" s="113"/>
    </row>
    <row r="20" spans="1:7" x14ac:dyDescent="0.3">
      <c r="A20" s="103" t="s">
        <v>424</v>
      </c>
      <c r="B20" s="109"/>
      <c r="C20" s="109"/>
      <c r="D20" s="109"/>
      <c r="E20" s="109"/>
      <c r="F20" s="109"/>
      <c r="G20" s="113"/>
    </row>
    <row r="21" spans="1:7" x14ac:dyDescent="0.3">
      <c r="A21" s="103" t="s">
        <v>760</v>
      </c>
      <c r="B21" s="109"/>
      <c r="C21" s="109"/>
      <c r="D21" s="109"/>
      <c r="E21" s="109"/>
      <c r="F21" s="109"/>
      <c r="G21" s="113"/>
    </row>
    <row r="22" spans="1:7" x14ac:dyDescent="0.3">
      <c r="A22" s="107" t="s">
        <v>770</v>
      </c>
      <c r="B22" s="110"/>
      <c r="C22" s="110"/>
      <c r="D22" s="110"/>
      <c r="E22" s="109"/>
      <c r="F22" s="110"/>
      <c r="G22" s="113"/>
    </row>
    <row r="23" spans="1:7" x14ac:dyDescent="0.3">
      <c r="A23" s="103" t="s">
        <v>428</v>
      </c>
      <c r="B23" s="109"/>
      <c r="C23" s="109"/>
      <c r="D23" s="109"/>
      <c r="E23" s="109"/>
      <c r="F23" s="109"/>
      <c r="G23" s="113"/>
    </row>
    <row r="24" spans="1:7" x14ac:dyDescent="0.3">
      <c r="A24" s="107" t="s">
        <v>427</v>
      </c>
      <c r="B24" s="111"/>
      <c r="C24" s="111"/>
      <c r="D24" s="111"/>
      <c r="E24" s="109"/>
      <c r="F24" s="111"/>
      <c r="G24" s="113"/>
    </row>
    <row r="25" spans="1:7" x14ac:dyDescent="0.3">
      <c r="A25" s="107" t="s">
        <v>439</v>
      </c>
      <c r="B25" s="110"/>
      <c r="C25" s="110"/>
      <c r="D25" s="110"/>
      <c r="E25" s="109"/>
      <c r="F25" s="110"/>
      <c r="G25" s="113"/>
    </row>
    <row r="26" spans="1:7" x14ac:dyDescent="0.3">
      <c r="A26" s="107" t="s">
        <v>436</v>
      </c>
      <c r="B26" s="110"/>
      <c r="C26" s="110"/>
      <c r="D26" s="110"/>
      <c r="E26" s="109"/>
      <c r="F26" s="110"/>
      <c r="G26" s="113"/>
    </row>
    <row r="27" spans="1:7" x14ac:dyDescent="0.3">
      <c r="A27" s="103" t="s">
        <v>426</v>
      </c>
      <c r="B27" s="109"/>
      <c r="C27" s="109"/>
      <c r="D27" s="109"/>
      <c r="E27" s="109"/>
      <c r="F27" s="109"/>
      <c r="G27" s="113"/>
    </row>
    <row r="28" spans="1:7" x14ac:dyDescent="0.3">
      <c r="A28" s="108" t="s">
        <v>425</v>
      </c>
      <c r="B28" s="112"/>
      <c r="C28" s="112"/>
      <c r="D28" s="112"/>
      <c r="E28" s="112"/>
      <c r="F28" s="112"/>
      <c r="G28" s="112"/>
    </row>
  </sheetData>
  <sortState xmlns:xlrd2="http://schemas.microsoft.com/office/spreadsheetml/2017/richdata2" ref="A2:G28">
    <sortCondition ref="A2:A28"/>
  </sortState>
  <conditionalFormatting sqref="A2:G28">
    <cfRule type="expression" dxfId="2" priority="1">
      <formula>MOD(ROW(),2)=0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600-000000000000}">
          <x14:formula1>
            <xm:f>'Drop Downs'!$A$2:$A$3</xm:f>
          </x14:formula1>
          <xm:sqref>D2:D28</xm:sqref>
        </x14:dataValidation>
        <x14:dataValidation type="list" allowBlank="1" showInputMessage="1" showErrorMessage="1" xr:uid="{00000000-0002-0000-1600-000001000000}">
          <x14:formula1>
            <xm:f>'Drop Downs'!$A$8:$A$10</xm:f>
          </x14:formula1>
          <xm:sqref>C2:C28 F2:F28</xm:sqref>
        </x14:dataValidation>
        <x14:dataValidation type="list" allowBlank="1" showInputMessage="1" showErrorMessage="1" xr:uid="{EC59A7A5-C8EC-423B-8173-D4023B20D902}">
          <x14:formula1>
            <xm:f>'Drop Downs'!$M$4:$M$6</xm:f>
          </x14:formula1>
          <xm:sqref>E2:E28</xm:sqref>
        </x14:dataValidation>
        <x14:dataValidation type="list" allowBlank="1" showInputMessage="1" showErrorMessage="1" xr:uid="{5810A4B0-FFE4-47DB-8CEA-0C7CEC0807F1}">
          <x14:formula1>
            <xm:f>'Drop Downs'!$A$15:$A$17</xm:f>
          </x14:formula1>
          <xm:sqref>G2:G28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pane ySplit="1" topLeftCell="A28" activePane="bottomLeft" state="frozen"/>
      <selection pane="bottomLeft" activeCell="B35" sqref="B35"/>
    </sheetView>
  </sheetViews>
  <sheetFormatPr defaultColWidth="8.77734375" defaultRowHeight="14.4" x14ac:dyDescent="0.3"/>
  <cols>
    <col min="1" max="1" width="62.77734375" style="34" bestFit="1" customWidth="1"/>
    <col min="2" max="2" width="34.21875" style="2" customWidth="1"/>
    <col min="3" max="3" width="32.44140625" style="2" customWidth="1"/>
    <col min="4" max="4" width="67.21875" style="2" customWidth="1"/>
    <col min="5" max="16384" width="8.77734375" style="2"/>
  </cols>
  <sheetData>
    <row r="1" spans="1:4" s="37" customFormat="1" x14ac:dyDescent="0.3">
      <c r="A1" s="16" t="s">
        <v>6</v>
      </c>
      <c r="B1" s="35" t="s">
        <v>10</v>
      </c>
      <c r="C1" s="16" t="s">
        <v>90</v>
      </c>
      <c r="D1" s="36" t="s">
        <v>95</v>
      </c>
    </row>
    <row r="2" spans="1:4" s="37" customFormat="1" x14ac:dyDescent="0.3">
      <c r="A2" s="38" t="s">
        <v>529</v>
      </c>
      <c r="B2" s="39"/>
      <c r="C2" s="40"/>
      <c r="D2" s="40"/>
    </row>
    <row r="3" spans="1:4" s="37" customFormat="1" x14ac:dyDescent="0.3">
      <c r="A3" s="34" t="s">
        <v>54</v>
      </c>
      <c r="B3" s="41"/>
      <c r="C3" s="40"/>
      <c r="D3" s="40"/>
    </row>
    <row r="4" spans="1:4" s="37" customFormat="1" x14ac:dyDescent="0.3">
      <c r="A4" s="34" t="s">
        <v>99</v>
      </c>
      <c r="B4" s="41"/>
      <c r="C4" s="40"/>
      <c r="D4" s="40"/>
    </row>
    <row r="5" spans="1:4" s="37" customFormat="1" x14ac:dyDescent="0.3">
      <c r="A5" s="89" t="s">
        <v>498</v>
      </c>
      <c r="B5" s="41"/>
      <c r="C5" s="40"/>
      <c r="D5" s="40"/>
    </row>
    <row r="6" spans="1:4" s="37" customFormat="1" x14ac:dyDescent="0.3">
      <c r="A6" s="90" t="s">
        <v>499</v>
      </c>
      <c r="B6" s="153"/>
      <c r="C6" s="40"/>
      <c r="D6" s="40"/>
    </row>
    <row r="7" spans="1:4" s="37" customFormat="1" x14ac:dyDescent="0.3">
      <c r="A7" s="90" t="s">
        <v>500</v>
      </c>
      <c r="B7" s="33"/>
      <c r="C7" s="40"/>
      <c r="D7" s="40"/>
    </row>
    <row r="8" spans="1:4" s="37" customFormat="1" x14ac:dyDescent="0.3">
      <c r="A8" s="34" t="s">
        <v>0</v>
      </c>
      <c r="B8" s="42"/>
      <c r="C8" s="40"/>
      <c r="D8" s="40"/>
    </row>
    <row r="9" spans="1:4" s="37" customFormat="1" x14ac:dyDescent="0.3">
      <c r="A9" s="34" t="s">
        <v>1</v>
      </c>
      <c r="B9" s="33"/>
      <c r="C9" s="40"/>
      <c r="D9" s="40"/>
    </row>
    <row r="10" spans="1:4" x14ac:dyDescent="0.3">
      <c r="A10" s="34" t="s">
        <v>2</v>
      </c>
      <c r="B10" s="42"/>
      <c r="C10" s="43"/>
      <c r="D10" s="43"/>
    </row>
    <row r="11" spans="1:4" x14ac:dyDescent="0.3">
      <c r="A11" s="34" t="s">
        <v>100</v>
      </c>
      <c r="B11" s="42"/>
      <c r="C11" s="54"/>
      <c r="D11" s="43"/>
    </row>
    <row r="12" spans="1:4" x14ac:dyDescent="0.3">
      <c r="A12" s="34" t="s">
        <v>101</v>
      </c>
      <c r="B12" s="33"/>
      <c r="C12" s="54"/>
      <c r="D12" s="43"/>
    </row>
    <row r="13" spans="1:4" x14ac:dyDescent="0.3">
      <c r="A13" s="45" t="s">
        <v>445</v>
      </c>
      <c r="B13" s="62"/>
      <c r="C13" s="36"/>
      <c r="D13" s="43"/>
    </row>
    <row r="14" spans="1:4" x14ac:dyDescent="0.3">
      <c r="A14" s="46" t="s">
        <v>440</v>
      </c>
      <c r="B14" s="47"/>
      <c r="C14" s="36"/>
      <c r="D14" s="36"/>
    </row>
    <row r="15" spans="1:4" x14ac:dyDescent="0.3">
      <c r="A15" s="45" t="s">
        <v>108</v>
      </c>
      <c r="B15" s="33"/>
      <c r="C15" s="36" t="s">
        <v>441</v>
      </c>
    </row>
    <row r="16" spans="1:4" x14ac:dyDescent="0.3">
      <c r="A16" s="45" t="s">
        <v>109</v>
      </c>
      <c r="B16" s="33"/>
      <c r="C16" s="36" t="s">
        <v>441</v>
      </c>
    </row>
    <row r="17" spans="1:4" x14ac:dyDescent="0.3">
      <c r="A17" s="45" t="s">
        <v>110</v>
      </c>
      <c r="B17" s="33"/>
      <c r="C17" s="36" t="s">
        <v>441</v>
      </c>
    </row>
    <row r="18" spans="1:4" x14ac:dyDescent="0.3">
      <c r="A18" s="45" t="s">
        <v>111</v>
      </c>
      <c r="B18" s="33"/>
      <c r="C18" s="36" t="s">
        <v>441</v>
      </c>
    </row>
    <row r="19" spans="1:4" x14ac:dyDescent="0.3">
      <c r="A19" s="45" t="s">
        <v>112</v>
      </c>
      <c r="B19" s="33"/>
      <c r="C19" s="36" t="s">
        <v>655</v>
      </c>
    </row>
    <row r="20" spans="1:4" x14ac:dyDescent="0.3">
      <c r="A20" s="45" t="s">
        <v>55</v>
      </c>
      <c r="B20" s="33"/>
      <c r="C20" s="36" t="s">
        <v>113</v>
      </c>
    </row>
    <row r="21" spans="1:4" x14ac:dyDescent="0.3">
      <c r="A21" s="16" t="s">
        <v>161</v>
      </c>
      <c r="B21" s="17"/>
      <c r="C21" s="43"/>
      <c r="D21" s="43"/>
    </row>
    <row r="22" spans="1:4" x14ac:dyDescent="0.3">
      <c r="A22" s="34" t="s">
        <v>442</v>
      </c>
      <c r="C22" s="36" t="s">
        <v>838</v>
      </c>
    </row>
    <row r="23" spans="1:4" x14ac:dyDescent="0.3">
      <c r="A23" s="34" t="s">
        <v>443</v>
      </c>
      <c r="C23" s="36" t="s">
        <v>444</v>
      </c>
    </row>
    <row r="24" spans="1:4" x14ac:dyDescent="0.3">
      <c r="A24" s="16" t="s">
        <v>3</v>
      </c>
      <c r="B24" s="48"/>
      <c r="C24" s="43"/>
      <c r="D24" s="43"/>
    </row>
    <row r="25" spans="1:4" x14ac:dyDescent="0.3">
      <c r="A25" s="34" t="s">
        <v>102</v>
      </c>
      <c r="B25" s="33"/>
      <c r="C25" s="36" t="s">
        <v>451</v>
      </c>
    </row>
    <row r="26" spans="1:4" x14ac:dyDescent="0.3">
      <c r="A26" s="34" t="s">
        <v>104</v>
      </c>
      <c r="B26" s="33"/>
      <c r="C26" s="36" t="s">
        <v>451</v>
      </c>
    </row>
    <row r="27" spans="1:4" x14ac:dyDescent="0.3">
      <c r="A27" s="34" t="s">
        <v>247</v>
      </c>
      <c r="B27" s="33"/>
      <c r="C27" s="36"/>
    </row>
    <row r="28" spans="1:4" x14ac:dyDescent="0.3">
      <c r="A28" s="34" t="s">
        <v>103</v>
      </c>
      <c r="B28" s="33"/>
      <c r="C28" s="36" t="s">
        <v>451</v>
      </c>
    </row>
    <row r="29" spans="1:4" x14ac:dyDescent="0.3">
      <c r="A29" s="34" t="s">
        <v>238</v>
      </c>
      <c r="B29" s="33"/>
      <c r="C29" s="36" t="s">
        <v>451</v>
      </c>
    </row>
    <row r="30" spans="1:4" x14ac:dyDescent="0.3">
      <c r="A30" s="34" t="s">
        <v>452</v>
      </c>
      <c r="B30" s="33"/>
      <c r="C30" s="36" t="s">
        <v>446</v>
      </c>
    </row>
    <row r="31" spans="1:4" x14ac:dyDescent="0.3">
      <c r="A31" s="34" t="s">
        <v>447</v>
      </c>
      <c r="B31" s="33"/>
      <c r="C31" s="36" t="s">
        <v>448</v>
      </c>
    </row>
    <row r="32" spans="1:4" x14ac:dyDescent="0.3">
      <c r="A32" s="34" t="s">
        <v>449</v>
      </c>
      <c r="C32" s="36" t="s">
        <v>450</v>
      </c>
    </row>
    <row r="33" spans="1:4" s="18" customFormat="1" x14ac:dyDescent="0.3">
      <c r="A33" s="19" t="s">
        <v>453</v>
      </c>
      <c r="B33" s="33"/>
      <c r="C33" s="36" t="s">
        <v>282</v>
      </c>
      <c r="D33" s="2"/>
    </row>
    <row r="34" spans="1:4" s="18" customFormat="1" x14ac:dyDescent="0.3">
      <c r="A34" s="34" t="s">
        <v>827</v>
      </c>
      <c r="B34" s="33"/>
      <c r="C34" s="36"/>
      <c r="D34" s="43"/>
    </row>
    <row r="35" spans="1:4" x14ac:dyDescent="0.3">
      <c r="A35" s="34" t="s">
        <v>454</v>
      </c>
      <c r="B35" s="33"/>
      <c r="C35" s="36" t="s">
        <v>167</v>
      </c>
    </row>
    <row r="36" spans="1:4" x14ac:dyDescent="0.3">
      <c r="A36" s="34" t="s">
        <v>455</v>
      </c>
      <c r="B36" s="33"/>
      <c r="C36" s="36" t="s">
        <v>850</v>
      </c>
    </row>
    <row r="37" spans="1:4" x14ac:dyDescent="0.3">
      <c r="A37" s="34" t="s">
        <v>456</v>
      </c>
      <c r="B37" s="33"/>
      <c r="C37" s="36" t="s">
        <v>303</v>
      </c>
    </row>
    <row r="38" spans="1:4" x14ac:dyDescent="0.3">
      <c r="A38" s="34" t="s">
        <v>457</v>
      </c>
      <c r="B38" s="33"/>
      <c r="C38" s="36"/>
      <c r="D38" s="43"/>
    </row>
    <row r="39" spans="1:4" x14ac:dyDescent="0.3">
      <c r="A39" s="34" t="s">
        <v>458</v>
      </c>
      <c r="B39" s="33"/>
      <c r="C39" s="36" t="s">
        <v>459</v>
      </c>
    </row>
    <row r="40" spans="1:4" x14ac:dyDescent="0.3">
      <c r="A40" s="16" t="s">
        <v>4</v>
      </c>
      <c r="B40" s="56"/>
      <c r="C40" s="43"/>
      <c r="D40" s="43"/>
    </row>
    <row r="41" spans="1:4" x14ac:dyDescent="0.3">
      <c r="A41" s="34" t="s">
        <v>137</v>
      </c>
      <c r="B41" s="53"/>
      <c r="C41" s="43"/>
      <c r="D41" s="43"/>
    </row>
    <row r="42" spans="1:4" x14ac:dyDescent="0.3">
      <c r="A42" s="34" t="s">
        <v>828</v>
      </c>
      <c r="B42" s="33"/>
      <c r="C42" s="36"/>
    </row>
    <row r="43" spans="1:4" x14ac:dyDescent="0.3">
      <c r="A43" s="34" t="s">
        <v>461</v>
      </c>
      <c r="B43" s="33"/>
      <c r="C43" s="36" t="s">
        <v>460</v>
      </c>
    </row>
    <row r="44" spans="1:4" x14ac:dyDescent="0.3">
      <c r="A44" s="34" t="s">
        <v>462</v>
      </c>
      <c r="B44" s="33"/>
      <c r="C44" s="36"/>
    </row>
    <row r="45" spans="1:4" x14ac:dyDescent="0.3">
      <c r="A45" s="34" t="s">
        <v>463</v>
      </c>
      <c r="B45" s="33"/>
      <c r="C45" s="36" t="s">
        <v>464</v>
      </c>
    </row>
    <row r="46" spans="1:4" x14ac:dyDescent="0.3">
      <c r="A46" s="34" t="s">
        <v>465</v>
      </c>
      <c r="B46" s="33"/>
      <c r="C46" s="36"/>
    </row>
    <row r="47" spans="1:4" x14ac:dyDescent="0.3">
      <c r="A47" s="34" t="s">
        <v>466</v>
      </c>
      <c r="B47"/>
      <c r="C47" s="36" t="s">
        <v>839</v>
      </c>
    </row>
    <row r="48" spans="1:4" x14ac:dyDescent="0.3">
      <c r="A48" s="34" t="s">
        <v>467</v>
      </c>
      <c r="B48" s="33"/>
      <c r="C48" s="36" t="s">
        <v>468</v>
      </c>
    </row>
    <row r="49" spans="1:4" ht="15" thickBot="1" x14ac:dyDescent="0.35">
      <c r="A49" s="34" t="s">
        <v>469</v>
      </c>
      <c r="B49" s="33"/>
      <c r="C49" s="36" t="s">
        <v>470</v>
      </c>
    </row>
    <row r="50" spans="1:4" ht="15" thickBot="1" x14ac:dyDescent="0.35">
      <c r="A50" s="49" t="s">
        <v>151</v>
      </c>
      <c r="B50" s="50" t="s">
        <v>472</v>
      </c>
      <c r="C50" s="43"/>
      <c r="D50" s="51"/>
    </row>
    <row r="51" spans="1:4" x14ac:dyDescent="0.3">
      <c r="A51" s="34" t="s">
        <v>37</v>
      </c>
      <c r="B51" s="33"/>
      <c r="C51" s="36" t="s">
        <v>473</v>
      </c>
    </row>
    <row r="52" spans="1:4" x14ac:dyDescent="0.3">
      <c r="A52" s="34" t="s">
        <v>38</v>
      </c>
      <c r="B52" s="33"/>
      <c r="C52" s="36" t="s">
        <v>473</v>
      </c>
    </row>
    <row r="53" spans="1:4" x14ac:dyDescent="0.3">
      <c r="A53" s="34" t="s">
        <v>476</v>
      </c>
      <c r="B53" s="33"/>
      <c r="C53" s="36" t="s">
        <v>473</v>
      </c>
    </row>
    <row r="54" spans="1:4" x14ac:dyDescent="0.3">
      <c r="A54" s="34" t="s">
        <v>477</v>
      </c>
      <c r="B54" s="33"/>
      <c r="C54" s="36" t="s">
        <v>473</v>
      </c>
    </row>
    <row r="55" spans="1:4" x14ac:dyDescent="0.3">
      <c r="A55" s="34" t="s">
        <v>355</v>
      </c>
      <c r="B55" s="33"/>
      <c r="C55" s="36" t="s">
        <v>473</v>
      </c>
    </row>
    <row r="56" spans="1:4" x14ac:dyDescent="0.3">
      <c r="A56" s="34" t="s">
        <v>28</v>
      </c>
      <c r="B56" s="33"/>
      <c r="C56" s="36" t="s">
        <v>473</v>
      </c>
    </row>
    <row r="57" spans="1:4" x14ac:dyDescent="0.3">
      <c r="A57" s="34" t="s">
        <v>474</v>
      </c>
      <c r="B57" s="33"/>
      <c r="C57" s="36" t="s">
        <v>473</v>
      </c>
    </row>
    <row r="58" spans="1:4" x14ac:dyDescent="0.3">
      <c r="A58" s="34" t="s">
        <v>149</v>
      </c>
      <c r="B58" s="33"/>
      <c r="C58" s="36" t="s">
        <v>473</v>
      </c>
    </row>
    <row r="59" spans="1:4" x14ac:dyDescent="0.3">
      <c r="A59" s="34" t="s">
        <v>150</v>
      </c>
      <c r="B59" s="33"/>
      <c r="C59" s="36" t="s">
        <v>473</v>
      </c>
    </row>
    <row r="60" spans="1:4" x14ac:dyDescent="0.3">
      <c r="A60" s="34" t="s">
        <v>471</v>
      </c>
      <c r="B60" s="33"/>
      <c r="C60" s="36" t="s">
        <v>473</v>
      </c>
    </row>
    <row r="61" spans="1:4" x14ac:dyDescent="0.3">
      <c r="A61" s="34" t="s">
        <v>153</v>
      </c>
      <c r="B61" s="33"/>
      <c r="C61" s="36" t="s">
        <v>473</v>
      </c>
    </row>
    <row r="62" spans="1:4" x14ac:dyDescent="0.3">
      <c r="A62" s="34" t="s">
        <v>152</v>
      </c>
      <c r="B62" s="33"/>
      <c r="C62" s="36" t="s">
        <v>473</v>
      </c>
    </row>
    <row r="63" spans="1:4" x14ac:dyDescent="0.3">
      <c r="A63" s="34" t="s">
        <v>158</v>
      </c>
      <c r="B63" s="33"/>
      <c r="C63" s="36" t="s">
        <v>473</v>
      </c>
    </row>
    <row r="64" spans="1:4" x14ac:dyDescent="0.3">
      <c r="A64" s="34" t="s">
        <v>154</v>
      </c>
      <c r="C64" s="36" t="s">
        <v>473</v>
      </c>
    </row>
    <row r="65" spans="1:4" x14ac:dyDescent="0.3">
      <c r="A65" s="34" t="s">
        <v>155</v>
      </c>
      <c r="C65" s="36" t="s">
        <v>473</v>
      </c>
    </row>
    <row r="66" spans="1:4" x14ac:dyDescent="0.3">
      <c r="A66" s="34" t="s">
        <v>475</v>
      </c>
      <c r="B66" s="33"/>
      <c r="C66" s="36" t="s">
        <v>473</v>
      </c>
    </row>
    <row r="67" spans="1:4" x14ac:dyDescent="0.3">
      <c r="A67" s="34" t="s">
        <v>156</v>
      </c>
      <c r="C67" s="36" t="s">
        <v>473</v>
      </c>
    </row>
    <row r="68" spans="1:4" x14ac:dyDescent="0.3">
      <c r="A68" s="34" t="s">
        <v>157</v>
      </c>
      <c r="B68" s="33"/>
      <c r="C68" s="36" t="s">
        <v>473</v>
      </c>
    </row>
    <row r="69" spans="1:4" x14ac:dyDescent="0.3">
      <c r="A69" s="16" t="s">
        <v>5</v>
      </c>
      <c r="B69" s="48"/>
      <c r="C69" s="43"/>
      <c r="D69" s="43"/>
    </row>
    <row r="70" spans="1:4" x14ac:dyDescent="0.3">
      <c r="A70" s="34" t="s">
        <v>478</v>
      </c>
      <c r="B70" s="33"/>
      <c r="C70" s="36" t="s">
        <v>479</v>
      </c>
    </row>
    <row r="71" spans="1:4" x14ac:dyDescent="0.3">
      <c r="A71" s="34" t="s">
        <v>480</v>
      </c>
      <c r="B71" s="33"/>
      <c r="C71" s="36" t="s">
        <v>481</v>
      </c>
    </row>
    <row r="72" spans="1:4" x14ac:dyDescent="0.3">
      <c r="A72" s="34" t="s">
        <v>482</v>
      </c>
      <c r="B72" s="33"/>
      <c r="C72" s="43"/>
    </row>
    <row r="73" spans="1:4" x14ac:dyDescent="0.3">
      <c r="A73" s="34" t="s">
        <v>483</v>
      </c>
      <c r="B73" s="33"/>
      <c r="C73" s="36" t="s">
        <v>484</v>
      </c>
    </row>
    <row r="74" spans="1:4" x14ac:dyDescent="0.3">
      <c r="A74" s="16" t="s">
        <v>8</v>
      </c>
      <c r="B74" s="55"/>
      <c r="C74" s="43"/>
      <c r="D74" s="43"/>
    </row>
    <row r="75" spans="1:4" x14ac:dyDescent="0.3">
      <c r="A75" s="34" t="s">
        <v>485</v>
      </c>
      <c r="B75" s="33"/>
      <c r="C75" s="43"/>
      <c r="D75" s="43"/>
    </row>
    <row r="76" spans="1:4" x14ac:dyDescent="0.3">
      <c r="A76" s="34" t="s">
        <v>486</v>
      </c>
      <c r="B76" s="33"/>
      <c r="C76" s="36" t="s">
        <v>487</v>
      </c>
    </row>
    <row r="77" spans="1:4" x14ac:dyDescent="0.3">
      <c r="A77" s="34" t="s">
        <v>488</v>
      </c>
      <c r="B77" s="33"/>
      <c r="C77" s="36" t="s">
        <v>451</v>
      </c>
    </row>
    <row r="78" spans="1:4" x14ac:dyDescent="0.3">
      <c r="A78" s="34" t="s">
        <v>166</v>
      </c>
      <c r="B78" s="33"/>
      <c r="C78" s="36" t="s">
        <v>489</v>
      </c>
    </row>
    <row r="79" spans="1:4" x14ac:dyDescent="0.3">
      <c r="A79" s="34" t="s">
        <v>490</v>
      </c>
      <c r="B79" s="33"/>
      <c r="C79" s="36" t="s">
        <v>346</v>
      </c>
    </row>
    <row r="80" spans="1:4" x14ac:dyDescent="0.3">
      <c r="A80" s="34" t="s">
        <v>491</v>
      </c>
      <c r="B80" s="33"/>
      <c r="C80" s="36" t="s">
        <v>484</v>
      </c>
    </row>
    <row r="81" spans="1:4" x14ac:dyDescent="0.3">
      <c r="A81" s="16" t="s">
        <v>230</v>
      </c>
      <c r="B81" s="95" t="s">
        <v>231</v>
      </c>
      <c r="C81" s="44"/>
      <c r="D81" s="44"/>
    </row>
    <row r="82" spans="1:4" x14ac:dyDescent="0.3">
      <c r="A82" s="34" t="s">
        <v>492</v>
      </c>
      <c r="B82" s="145"/>
    </row>
    <row r="83" spans="1:4" x14ac:dyDescent="0.3">
      <c r="A83" s="34" t="s">
        <v>493</v>
      </c>
      <c r="B83" s="146"/>
    </row>
    <row r="84" spans="1:4" x14ac:dyDescent="0.3">
      <c r="A84" s="34" t="s">
        <v>494</v>
      </c>
      <c r="B84" s="145"/>
    </row>
    <row r="85" spans="1:4" x14ac:dyDescent="0.3">
      <c r="A85" s="34" t="s">
        <v>495</v>
      </c>
      <c r="B85" s="145"/>
    </row>
    <row r="86" spans="1:4" x14ac:dyDescent="0.3">
      <c r="A86" s="16" t="s">
        <v>168</v>
      </c>
      <c r="B86" s="47"/>
      <c r="C86" s="16" t="s">
        <v>170</v>
      </c>
      <c r="D86" s="36"/>
    </row>
    <row r="87" spans="1:4" x14ac:dyDescent="0.3">
      <c r="A87" s="34" t="s">
        <v>180</v>
      </c>
      <c r="B87" s="33"/>
      <c r="C87" s="44" t="s">
        <v>181</v>
      </c>
      <c r="D87" s="36"/>
    </row>
    <row r="88" spans="1:4" x14ac:dyDescent="0.3">
      <c r="A88" s="34" t="s">
        <v>171</v>
      </c>
      <c r="B88" s="33"/>
      <c r="C88" s="44" t="s">
        <v>182</v>
      </c>
      <c r="D88" s="36"/>
    </row>
    <row r="89" spans="1:4" x14ac:dyDescent="0.3">
      <c r="A89" s="34" t="s">
        <v>169</v>
      </c>
      <c r="B89" s="33"/>
      <c r="C89" s="44" t="s">
        <v>172</v>
      </c>
      <c r="D89" s="36"/>
    </row>
    <row r="90" spans="1:4" x14ac:dyDescent="0.3">
      <c r="A90" s="34" t="s">
        <v>173</v>
      </c>
      <c r="B90" s="33"/>
      <c r="C90" s="44" t="s">
        <v>174</v>
      </c>
      <c r="D90" s="36"/>
    </row>
    <row r="91" spans="1:4" x14ac:dyDescent="0.3">
      <c r="A91" s="34" t="s">
        <v>183</v>
      </c>
      <c r="B91" s="33"/>
      <c r="C91" s="44" t="s">
        <v>184</v>
      </c>
      <c r="D91" s="36"/>
    </row>
    <row r="92" spans="1:4" x14ac:dyDescent="0.3">
      <c r="A92" s="34" t="s">
        <v>176</v>
      </c>
      <c r="B92" s="33"/>
      <c r="C92" s="44" t="s">
        <v>175</v>
      </c>
      <c r="D92" s="36"/>
    </row>
    <row r="93" spans="1:4" x14ac:dyDescent="0.3">
      <c r="A93" s="34" t="s">
        <v>178</v>
      </c>
      <c r="B93" s="33"/>
      <c r="C93" s="44" t="s">
        <v>177</v>
      </c>
      <c r="D93" s="36"/>
    </row>
    <row r="94" spans="1:4" x14ac:dyDescent="0.3">
      <c r="A94" s="16" t="s">
        <v>232</v>
      </c>
      <c r="B94" s="47"/>
      <c r="C94" s="44" t="s">
        <v>9</v>
      </c>
      <c r="D94" s="36"/>
    </row>
    <row r="95" spans="1:4" x14ac:dyDescent="0.3">
      <c r="A95" s="32" t="s">
        <v>239</v>
      </c>
      <c r="B95" s="33"/>
      <c r="C95" s="43"/>
      <c r="D95" s="43"/>
    </row>
    <row r="96" spans="1:4" x14ac:dyDescent="0.3">
      <c r="A96" s="34" t="s">
        <v>233</v>
      </c>
      <c r="B96" s="33"/>
      <c r="C96" s="43"/>
      <c r="D96" s="43"/>
    </row>
    <row r="97" spans="1:4" x14ac:dyDescent="0.3">
      <c r="A97" s="34" t="s">
        <v>234</v>
      </c>
      <c r="B97" s="33"/>
      <c r="C97" s="43"/>
      <c r="D97" s="43"/>
    </row>
    <row r="98" spans="1:4" x14ac:dyDescent="0.3">
      <c r="A98" s="34" t="s">
        <v>235</v>
      </c>
      <c r="B98" s="33"/>
      <c r="C98" s="43"/>
      <c r="D98" s="43"/>
    </row>
    <row r="99" spans="1:4" x14ac:dyDescent="0.3">
      <c r="A99" s="34" t="s">
        <v>497</v>
      </c>
      <c r="B99" s="33"/>
      <c r="C99" s="43"/>
      <c r="D99" s="43"/>
    </row>
    <row r="100" spans="1:4" x14ac:dyDescent="0.3">
      <c r="A100" s="34" t="s">
        <v>236</v>
      </c>
      <c r="B100" s="33"/>
      <c r="C100" s="43"/>
      <c r="D100" s="43"/>
    </row>
    <row r="101" spans="1:4" x14ac:dyDescent="0.3">
      <c r="A101" s="32" t="s">
        <v>237</v>
      </c>
      <c r="B101" s="33"/>
      <c r="C101" s="43"/>
      <c r="D101" s="43"/>
    </row>
    <row r="102" spans="1:4" x14ac:dyDescent="0.3">
      <c r="A102" s="34" t="s">
        <v>496</v>
      </c>
      <c r="B102" s="33"/>
      <c r="C102" s="43"/>
      <c r="D102" s="43"/>
    </row>
  </sheetData>
  <conditionalFormatting sqref="A1:A4 A8:A11">
    <cfRule type="containsBlanks" dxfId="1" priority="6">
      <formula>LEN(TRIM(A1))=0</formula>
    </cfRule>
    <cfRule type="containsText" dxfId="0" priority="7" operator="containsText" text="1">
      <formula>NOT(ISERROR(SEARCH("1",A1)))</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1700-000000000000}">
          <x14:formula1>
            <xm:f>'Drop Downs'!$A$2:$A$3</xm:f>
          </x14:formula1>
          <xm:sqref>B95:B102 B70:B73 B79:B80 B38:B39 B75 B23 B87:B93 B33:B36 B48:B49</xm:sqref>
        </x14:dataValidation>
        <x14:dataValidation type="list" allowBlank="1" showInputMessage="1" showErrorMessage="1" xr:uid="{00000000-0002-0000-1700-000001000000}">
          <x14:formula1>
            <xm:f>'Drop Downs'!$C$9:$C$13</xm:f>
          </x14:formula1>
          <xm:sqref>B27</xm:sqref>
        </x14:dataValidation>
        <x14:dataValidation type="list" allowBlank="1" showInputMessage="1" showErrorMessage="1" xr:uid="{00000000-0002-0000-1700-000002000000}">
          <x14:formula1>
            <xm:f>'Drop Downs'!$A$2:$A$4</xm:f>
          </x14:formula1>
          <xm:sqref>B25:B26 B28 B30:B31 B22</xm:sqref>
        </x14:dataValidation>
        <x14:dataValidation type="list" allowBlank="1" showInputMessage="1" showErrorMessage="1" xr:uid="{00000000-0002-0000-1700-000003000000}">
          <x14:formula1>
            <xm:f>'Drop Downs'!$E$28:$E$32</xm:f>
          </x14:formula1>
          <xm:sqref>B32</xm:sqref>
        </x14:dataValidation>
        <x14:dataValidation type="list" allowBlank="1" showInputMessage="1" showErrorMessage="1" xr:uid="{00000000-0002-0000-1700-000004000000}">
          <x14:formula1>
            <xm:f>'Drop Downs'!$E$9:$E$14</xm:f>
          </x14:formula1>
          <xm:sqref>B29</xm:sqref>
        </x14:dataValidation>
        <x14:dataValidation type="list" allowBlank="1" showInputMessage="1" showErrorMessage="1" xr:uid="{0535E8D5-4268-4FAB-A5FD-FCA006AAD635}">
          <x14:formula1>
            <xm:f>'Drop Downs'!$M$10:$M$14</xm:f>
          </x14:formula1>
          <xm:sqref>B7</xm:sqref>
        </x14:dataValidation>
        <x14:dataValidation type="list" allowBlank="1" showInputMessage="1" showErrorMessage="1" xr:uid="{74B703FA-B73A-4577-97A7-D83DEE9A6368}">
          <x14:formula1>
            <xm:f>'Drop Downs'!$K$21:$K$23</xm:f>
          </x14:formula1>
          <xm:sqref>B15:B20</xm:sqref>
        </x14:dataValidation>
        <x14:dataValidation type="list" allowBlank="1" showInputMessage="1" showErrorMessage="1" xr:uid="{517C1869-C17A-4ADA-A6EA-2BF6F505CB27}">
          <x14:formula1>
            <xm:f>'Drop Downs'!$A$8:$A$10</xm:f>
          </x14:formula1>
          <xm:sqref>B37 B44 B76:B78 B42:B43 B45:B47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4.4" x14ac:dyDescent="0.3"/>
  <cols>
    <col min="1" max="1" width="86.77734375" customWidth="1"/>
  </cols>
  <sheetData>
    <row r="1" spans="1:1" x14ac:dyDescent="0.3">
      <c r="A1" s="73" t="s">
        <v>725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8"/>
  <sheetViews>
    <sheetView workbookViewId="0">
      <selection activeCell="K14" sqref="K14"/>
    </sheetView>
  </sheetViews>
  <sheetFormatPr defaultRowHeight="14.4" x14ac:dyDescent="0.3"/>
  <cols>
    <col min="1" max="1" width="22.77734375" customWidth="1"/>
    <col min="2" max="2" width="53.77734375" bestFit="1" customWidth="1"/>
  </cols>
  <sheetData>
    <row r="1" spans="1:2" x14ac:dyDescent="0.3">
      <c r="A1" s="91" t="s">
        <v>748</v>
      </c>
      <c r="B1" s="91"/>
    </row>
    <row r="2" spans="1:2" ht="18.600000000000001" customHeight="1" x14ac:dyDescent="0.3">
      <c r="A2" t="s">
        <v>36</v>
      </c>
      <c r="B2" t="s">
        <v>746</v>
      </c>
    </row>
    <row r="3" spans="1:2" x14ac:dyDescent="0.3">
      <c r="A3" s="53">
        <v>911</v>
      </c>
      <c r="B3" t="s">
        <v>241</v>
      </c>
    </row>
    <row r="4" spans="1:2" x14ac:dyDescent="0.3">
      <c r="A4" t="s">
        <v>43</v>
      </c>
      <c r="B4" t="s">
        <v>44</v>
      </c>
    </row>
    <row r="5" spans="1:2" x14ac:dyDescent="0.3">
      <c r="A5" t="s">
        <v>28</v>
      </c>
      <c r="B5" t="s">
        <v>40</v>
      </c>
    </row>
    <row r="6" spans="1:2" x14ac:dyDescent="0.3">
      <c r="A6" t="s">
        <v>29</v>
      </c>
      <c r="B6" t="s">
        <v>747</v>
      </c>
    </row>
    <row r="7" spans="1:2" x14ac:dyDescent="0.3">
      <c r="A7" t="s">
        <v>15</v>
      </c>
      <c r="B7" t="s">
        <v>740</v>
      </c>
    </row>
    <row r="8" spans="1:2" x14ac:dyDescent="0.3">
      <c r="A8" t="s">
        <v>50</v>
      </c>
      <c r="B8" t="s">
        <v>52</v>
      </c>
    </row>
    <row r="9" spans="1:2" x14ac:dyDescent="0.3">
      <c r="A9" t="s">
        <v>742</v>
      </c>
      <c r="B9" t="s">
        <v>743</v>
      </c>
    </row>
    <row r="10" spans="1:2" x14ac:dyDescent="0.3">
      <c r="A10" t="s">
        <v>48</v>
      </c>
      <c r="B10" t="s">
        <v>51</v>
      </c>
    </row>
    <row r="11" spans="1:2" x14ac:dyDescent="0.3">
      <c r="A11" t="s">
        <v>736</v>
      </c>
      <c r="B11" t="s">
        <v>737</v>
      </c>
    </row>
    <row r="12" spans="1:2" x14ac:dyDescent="0.3">
      <c r="A12" t="s">
        <v>356</v>
      </c>
      <c r="B12" t="s">
        <v>355</v>
      </c>
    </row>
    <row r="13" spans="1:2" x14ac:dyDescent="0.3">
      <c r="A13" t="s">
        <v>13</v>
      </c>
      <c r="B13" t="s">
        <v>741</v>
      </c>
    </row>
    <row r="14" spans="1:2" x14ac:dyDescent="0.3">
      <c r="A14" t="s">
        <v>47</v>
      </c>
      <c r="B14" t="s">
        <v>751</v>
      </c>
    </row>
    <row r="15" spans="1:2" x14ac:dyDescent="0.3">
      <c r="A15" t="s">
        <v>46</v>
      </c>
      <c r="B15" t="s">
        <v>45</v>
      </c>
    </row>
    <row r="16" spans="1:2" x14ac:dyDescent="0.3">
      <c r="A16" t="s">
        <v>363</v>
      </c>
      <c r="B16" t="s">
        <v>738</v>
      </c>
    </row>
    <row r="17" spans="1:2" x14ac:dyDescent="0.3">
      <c r="A17" t="s">
        <v>761</v>
      </c>
      <c r="B17" t="s">
        <v>762</v>
      </c>
    </row>
    <row r="18" spans="1:2" x14ac:dyDescent="0.3">
      <c r="A18" t="s">
        <v>42</v>
      </c>
      <c r="B18" t="s">
        <v>41</v>
      </c>
    </row>
    <row r="19" spans="1:2" x14ac:dyDescent="0.3">
      <c r="A19" t="s">
        <v>30</v>
      </c>
      <c r="B19" t="s">
        <v>49</v>
      </c>
    </row>
    <row r="20" spans="1:2" x14ac:dyDescent="0.3">
      <c r="A20" t="s">
        <v>33</v>
      </c>
      <c r="B20" t="s">
        <v>38</v>
      </c>
    </row>
    <row r="21" spans="1:2" x14ac:dyDescent="0.3">
      <c r="A21" t="s">
        <v>357</v>
      </c>
      <c r="B21" t="s">
        <v>358</v>
      </c>
    </row>
    <row r="22" spans="1:2" x14ac:dyDescent="0.3">
      <c r="A22" t="s">
        <v>14</v>
      </c>
      <c r="B22" t="s">
        <v>739</v>
      </c>
    </row>
    <row r="23" spans="1:2" x14ac:dyDescent="0.3">
      <c r="A23" t="s">
        <v>35</v>
      </c>
      <c r="B23" t="s">
        <v>39</v>
      </c>
    </row>
    <row r="24" spans="1:2" x14ac:dyDescent="0.3">
      <c r="A24" t="s">
        <v>32</v>
      </c>
      <c r="B24" t="s">
        <v>750</v>
      </c>
    </row>
    <row r="25" spans="1:2" x14ac:dyDescent="0.3">
      <c r="A25" t="s">
        <v>744</v>
      </c>
      <c r="B25" t="s">
        <v>745</v>
      </c>
    </row>
    <row r="26" spans="1:2" x14ac:dyDescent="0.3">
      <c r="A26" t="s">
        <v>354</v>
      </c>
      <c r="B26" t="s">
        <v>240</v>
      </c>
    </row>
    <row r="27" spans="1:2" x14ac:dyDescent="0.3">
      <c r="A27" t="s">
        <v>31</v>
      </c>
      <c r="B27" t="s">
        <v>749</v>
      </c>
    </row>
    <row r="28" spans="1:2" x14ac:dyDescent="0.3">
      <c r="A28" t="s">
        <v>34</v>
      </c>
      <c r="B28" t="s">
        <v>37</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35"/>
  <sheetViews>
    <sheetView workbookViewId="0">
      <selection activeCell="P13" sqref="P13"/>
    </sheetView>
  </sheetViews>
  <sheetFormatPr defaultRowHeight="14.4" x14ac:dyDescent="0.3"/>
  <cols>
    <col min="1" max="1" width="12.21875" bestFit="1" customWidth="1"/>
    <col min="3" max="3" width="41.21875" customWidth="1"/>
    <col min="5" max="5" width="21.5546875" customWidth="1"/>
    <col min="7" max="7" width="16.21875" customWidth="1"/>
  </cols>
  <sheetData>
    <row r="1" spans="1:16" x14ac:dyDescent="0.3">
      <c r="A1" t="s">
        <v>7</v>
      </c>
      <c r="C1" s="1" t="s">
        <v>124</v>
      </c>
      <c r="E1" s="1" t="s">
        <v>121</v>
      </c>
      <c r="G1" s="1" t="s">
        <v>125</v>
      </c>
      <c r="J1" s="1" t="s">
        <v>788</v>
      </c>
    </row>
    <row r="2" spans="1:16" x14ac:dyDescent="0.3">
      <c r="A2" t="s">
        <v>66</v>
      </c>
      <c r="C2" t="s">
        <v>116</v>
      </c>
      <c r="E2" t="s">
        <v>122</v>
      </c>
      <c r="G2" t="s">
        <v>126</v>
      </c>
      <c r="J2">
        <v>1</v>
      </c>
    </row>
    <row r="3" spans="1:16" x14ac:dyDescent="0.3">
      <c r="A3" t="s">
        <v>67</v>
      </c>
      <c r="C3" t="s">
        <v>119</v>
      </c>
      <c r="E3" t="s">
        <v>120</v>
      </c>
      <c r="G3" t="s">
        <v>127</v>
      </c>
      <c r="J3">
        <v>2</v>
      </c>
    </row>
    <row r="4" spans="1:16" x14ac:dyDescent="0.3">
      <c r="A4" t="s">
        <v>159</v>
      </c>
      <c r="C4" t="s">
        <v>117</v>
      </c>
      <c r="E4" t="s">
        <v>123</v>
      </c>
      <c r="G4" t="s">
        <v>771</v>
      </c>
      <c r="J4">
        <v>3</v>
      </c>
      <c r="M4" t="s">
        <v>814</v>
      </c>
    </row>
    <row r="5" spans="1:16" x14ac:dyDescent="0.3">
      <c r="C5" t="s">
        <v>118</v>
      </c>
      <c r="J5">
        <v>4</v>
      </c>
      <c r="M5" t="s">
        <v>815</v>
      </c>
      <c r="P5" t="s">
        <v>790</v>
      </c>
    </row>
    <row r="6" spans="1:16" x14ac:dyDescent="0.3">
      <c r="J6">
        <v>5</v>
      </c>
      <c r="M6" t="s">
        <v>771</v>
      </c>
      <c r="P6" t="s">
        <v>791</v>
      </c>
    </row>
    <row r="7" spans="1:16" x14ac:dyDescent="0.3">
      <c r="A7" t="s">
        <v>775</v>
      </c>
      <c r="J7">
        <v>6</v>
      </c>
      <c r="P7" t="s">
        <v>852</v>
      </c>
    </row>
    <row r="8" spans="1:16" x14ac:dyDescent="0.3">
      <c r="A8" t="s">
        <v>66</v>
      </c>
      <c r="C8" s="1" t="s">
        <v>138</v>
      </c>
      <c r="E8" s="1" t="s">
        <v>143</v>
      </c>
      <c r="G8" s="1" t="s">
        <v>162</v>
      </c>
      <c r="J8">
        <v>7</v>
      </c>
    </row>
    <row r="9" spans="1:16" x14ac:dyDescent="0.3">
      <c r="A9" t="s">
        <v>67</v>
      </c>
      <c r="C9" t="s">
        <v>139</v>
      </c>
      <c r="E9" t="s">
        <v>146</v>
      </c>
      <c r="G9" t="s">
        <v>163</v>
      </c>
      <c r="J9">
        <v>8</v>
      </c>
    </row>
    <row r="10" spans="1:16" x14ac:dyDescent="0.3">
      <c r="A10" t="s">
        <v>771</v>
      </c>
      <c r="C10" t="s">
        <v>140</v>
      </c>
      <c r="E10" t="s">
        <v>144</v>
      </c>
      <c r="G10" t="s">
        <v>164</v>
      </c>
      <c r="J10">
        <v>9</v>
      </c>
      <c r="M10" t="s">
        <v>816</v>
      </c>
    </row>
    <row r="11" spans="1:16" x14ac:dyDescent="0.3">
      <c r="C11" t="s">
        <v>141</v>
      </c>
      <c r="E11" t="s">
        <v>145</v>
      </c>
      <c r="G11" t="s">
        <v>165</v>
      </c>
      <c r="J11">
        <v>10</v>
      </c>
      <c r="M11" t="s">
        <v>820</v>
      </c>
    </row>
    <row r="12" spans="1:16" x14ac:dyDescent="0.3">
      <c r="C12" t="s">
        <v>142</v>
      </c>
      <c r="E12" t="s">
        <v>147</v>
      </c>
      <c r="G12" t="s">
        <v>159</v>
      </c>
      <c r="M12" t="s">
        <v>819</v>
      </c>
    </row>
    <row r="13" spans="1:16" x14ac:dyDescent="0.3">
      <c r="C13" t="s">
        <v>160</v>
      </c>
      <c r="E13" t="s">
        <v>148</v>
      </c>
      <c r="M13" t="s">
        <v>818</v>
      </c>
    </row>
    <row r="14" spans="1:16" x14ac:dyDescent="0.3">
      <c r="A14" t="s">
        <v>774</v>
      </c>
      <c r="E14" t="s">
        <v>160</v>
      </c>
      <c r="M14" t="s">
        <v>817</v>
      </c>
    </row>
    <row r="15" spans="1:16" x14ac:dyDescent="0.3">
      <c r="A15" t="s">
        <v>772</v>
      </c>
    </row>
    <row r="16" spans="1:16" x14ac:dyDescent="0.3">
      <c r="A16" t="s">
        <v>773</v>
      </c>
      <c r="C16" s="1" t="s">
        <v>778</v>
      </c>
      <c r="E16" s="1" t="s">
        <v>782</v>
      </c>
      <c r="G16" s="1" t="s">
        <v>789</v>
      </c>
      <c r="I16" s="1" t="s">
        <v>794</v>
      </c>
    </row>
    <row r="17" spans="1:11" x14ac:dyDescent="0.3">
      <c r="A17" t="s">
        <v>771</v>
      </c>
      <c r="C17" t="s">
        <v>779</v>
      </c>
      <c r="E17" t="s">
        <v>783</v>
      </c>
      <c r="G17" t="s">
        <v>790</v>
      </c>
      <c r="I17" t="s">
        <v>790</v>
      </c>
    </row>
    <row r="18" spans="1:11" x14ac:dyDescent="0.3">
      <c r="C18" t="s">
        <v>780</v>
      </c>
      <c r="E18" t="s">
        <v>784</v>
      </c>
      <c r="G18" t="s">
        <v>791</v>
      </c>
      <c r="I18" t="s">
        <v>791</v>
      </c>
    </row>
    <row r="19" spans="1:11" x14ac:dyDescent="0.3">
      <c r="C19" t="s">
        <v>781</v>
      </c>
      <c r="E19" t="s">
        <v>785</v>
      </c>
      <c r="G19" t="s">
        <v>792</v>
      </c>
      <c r="I19" t="s">
        <v>793</v>
      </c>
    </row>
    <row r="20" spans="1:11" x14ac:dyDescent="0.3">
      <c r="E20" t="s">
        <v>786</v>
      </c>
      <c r="G20" t="s">
        <v>793</v>
      </c>
    </row>
    <row r="21" spans="1:11" x14ac:dyDescent="0.3">
      <c r="E21" t="s">
        <v>787</v>
      </c>
      <c r="K21" t="s">
        <v>790</v>
      </c>
    </row>
    <row r="22" spans="1:11" x14ac:dyDescent="0.3">
      <c r="C22" s="1" t="s">
        <v>795</v>
      </c>
      <c r="E22" t="s">
        <v>851</v>
      </c>
      <c r="K22" t="s">
        <v>791</v>
      </c>
    </row>
    <row r="23" spans="1:11" x14ac:dyDescent="0.3">
      <c r="C23" t="s">
        <v>790</v>
      </c>
      <c r="E23" t="s">
        <v>790</v>
      </c>
      <c r="K23" t="s">
        <v>821</v>
      </c>
    </row>
    <row r="24" spans="1:11" x14ac:dyDescent="0.3">
      <c r="C24" t="s">
        <v>791</v>
      </c>
      <c r="E24" t="s">
        <v>791</v>
      </c>
    </row>
    <row r="25" spans="1:11" x14ac:dyDescent="0.3">
      <c r="C25" t="s">
        <v>796</v>
      </c>
      <c r="E25" t="s">
        <v>797</v>
      </c>
    </row>
    <row r="27" spans="1:11" x14ac:dyDescent="0.3">
      <c r="C27" t="s">
        <v>790</v>
      </c>
    </row>
    <row r="28" spans="1:11" x14ac:dyDescent="0.3">
      <c r="C28" t="s">
        <v>791</v>
      </c>
      <c r="E28" t="s">
        <v>822</v>
      </c>
    </row>
    <row r="29" spans="1:11" x14ac:dyDescent="0.3">
      <c r="C29" t="s">
        <v>799</v>
      </c>
      <c r="E29" t="s">
        <v>826</v>
      </c>
    </row>
    <row r="30" spans="1:11" x14ac:dyDescent="0.3">
      <c r="E30" t="s">
        <v>825</v>
      </c>
    </row>
    <row r="31" spans="1:11" x14ac:dyDescent="0.3">
      <c r="E31" t="s">
        <v>824</v>
      </c>
    </row>
    <row r="32" spans="1:11" x14ac:dyDescent="0.3">
      <c r="C32" t="s">
        <v>790</v>
      </c>
      <c r="E32" t="s">
        <v>823</v>
      </c>
    </row>
    <row r="33" spans="3:3" x14ac:dyDescent="0.3">
      <c r="C33" t="s">
        <v>791</v>
      </c>
    </row>
    <row r="34" spans="3:3" x14ac:dyDescent="0.3">
      <c r="C34" t="s">
        <v>843</v>
      </c>
    </row>
    <row r="35" spans="3:3" x14ac:dyDescent="0.3">
      <c r="C35" t="s">
        <v>159</v>
      </c>
    </row>
  </sheetData>
  <sortState xmlns:xlrd2="http://schemas.microsoft.com/office/spreadsheetml/2017/richdata2" ref="M10:M14">
    <sortCondition ref="M10:M14"/>
  </sortState>
  <pageMargins left="0.7" right="0.7" top="0.75" bottom="0.75" header="0.3" footer="0.3"/>
  <tableParts count="3">
    <tablePart r:id="rId1"/>
    <tablePart r:id="rId2"/>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43"/>
  <sheetViews>
    <sheetView topLeftCell="B1" zoomScaleNormal="100" workbookViewId="0">
      <pane ySplit="1" topLeftCell="A2" activePane="bottomLeft" state="frozen"/>
      <selection pane="bottomLeft" activeCell="B16" sqref="B16"/>
    </sheetView>
  </sheetViews>
  <sheetFormatPr defaultColWidth="12.5546875" defaultRowHeight="14.4" x14ac:dyDescent="0.3"/>
  <cols>
    <col min="1" max="1" width="18.21875" style="23" hidden="1" customWidth="1"/>
    <col min="2" max="2" width="81.77734375" style="27" customWidth="1"/>
    <col min="3" max="3" width="21.21875" style="24" customWidth="1"/>
    <col min="4" max="16384" width="12.5546875" style="24"/>
  </cols>
  <sheetData>
    <row r="1" spans="1:3" s="21" customFormat="1" x14ac:dyDescent="0.3">
      <c r="A1" s="20" t="s">
        <v>185</v>
      </c>
      <c r="B1" s="26" t="s">
        <v>203</v>
      </c>
      <c r="C1" s="28" t="s">
        <v>229</v>
      </c>
    </row>
    <row r="2" spans="1:3" x14ac:dyDescent="0.3">
      <c r="A2" s="22">
        <v>1</v>
      </c>
      <c r="B2" s="29" t="s">
        <v>226</v>
      </c>
      <c r="C2" s="30"/>
    </row>
    <row r="3" spans="1:3" x14ac:dyDescent="0.3">
      <c r="A3" s="22">
        <v>2</v>
      </c>
      <c r="B3" s="27" t="s">
        <v>204</v>
      </c>
    </row>
    <row r="4" spans="1:3" x14ac:dyDescent="0.3">
      <c r="A4" s="22">
        <v>3</v>
      </c>
      <c r="B4" s="27" t="s">
        <v>205</v>
      </c>
    </row>
    <row r="5" spans="1:3" x14ac:dyDescent="0.3">
      <c r="A5" s="22">
        <v>4</v>
      </c>
      <c r="B5" s="27" t="s">
        <v>206</v>
      </c>
    </row>
    <row r="6" spans="1:3" x14ac:dyDescent="0.3">
      <c r="A6" s="22">
        <v>5</v>
      </c>
      <c r="B6" s="27" t="s">
        <v>207</v>
      </c>
    </row>
    <row r="7" spans="1:3" x14ac:dyDescent="0.3">
      <c r="A7" s="22">
        <v>6</v>
      </c>
      <c r="B7" s="27" t="s">
        <v>224</v>
      </c>
    </row>
    <row r="8" spans="1:3" x14ac:dyDescent="0.3">
      <c r="A8" s="22">
        <v>7</v>
      </c>
      <c r="B8" s="27" t="s">
        <v>208</v>
      </c>
    </row>
    <row r="9" spans="1:3" x14ac:dyDescent="0.3">
      <c r="A9" s="22">
        <v>8</v>
      </c>
      <c r="B9" s="27" t="s">
        <v>209</v>
      </c>
    </row>
    <row r="10" spans="1:3" x14ac:dyDescent="0.3">
      <c r="A10" s="22">
        <v>9</v>
      </c>
      <c r="B10" s="27" t="s">
        <v>210</v>
      </c>
    </row>
    <row r="11" spans="1:3" x14ac:dyDescent="0.3">
      <c r="A11" s="22">
        <v>10</v>
      </c>
      <c r="B11" s="27" t="s">
        <v>211</v>
      </c>
    </row>
    <row r="12" spans="1:3" x14ac:dyDescent="0.3">
      <c r="A12" s="22">
        <v>11</v>
      </c>
      <c r="B12" s="27" t="s">
        <v>212</v>
      </c>
    </row>
    <row r="13" spans="1:3" x14ac:dyDescent="0.3">
      <c r="A13" s="22">
        <v>12</v>
      </c>
      <c r="B13" s="27" t="s">
        <v>213</v>
      </c>
    </row>
    <row r="14" spans="1:3" x14ac:dyDescent="0.3">
      <c r="A14" s="22">
        <v>13</v>
      </c>
      <c r="B14" s="29" t="s">
        <v>227</v>
      </c>
      <c r="C14" s="31"/>
    </row>
    <row r="15" spans="1:3" x14ac:dyDescent="0.3">
      <c r="A15" s="22">
        <v>14</v>
      </c>
      <c r="B15" s="27" t="s">
        <v>214</v>
      </c>
    </row>
    <row r="16" spans="1:3" x14ac:dyDescent="0.3">
      <c r="A16" s="22">
        <v>15</v>
      </c>
      <c r="B16" s="27" t="s">
        <v>215</v>
      </c>
    </row>
    <row r="17" spans="1:3" s="25" customFormat="1" x14ac:dyDescent="0.3">
      <c r="A17" s="22">
        <v>16</v>
      </c>
      <c r="B17" s="27" t="s">
        <v>216</v>
      </c>
      <c r="C17" s="24"/>
    </row>
    <row r="18" spans="1:3" s="25" customFormat="1" x14ac:dyDescent="0.3">
      <c r="A18" s="22">
        <v>17</v>
      </c>
      <c r="B18" s="27" t="s">
        <v>217</v>
      </c>
      <c r="C18" s="24"/>
    </row>
    <row r="19" spans="1:3" s="25" customFormat="1" x14ac:dyDescent="0.3">
      <c r="A19" s="22">
        <v>18</v>
      </c>
      <c r="B19" s="27" t="s">
        <v>218</v>
      </c>
    </row>
    <row r="20" spans="1:3" s="25" customFormat="1" x14ac:dyDescent="0.3">
      <c r="A20" s="22">
        <v>19</v>
      </c>
      <c r="B20" s="27" t="s">
        <v>219</v>
      </c>
    </row>
    <row r="21" spans="1:3" s="25" customFormat="1" x14ac:dyDescent="0.3">
      <c r="A21" s="22">
        <v>20</v>
      </c>
      <c r="B21" s="27" t="s">
        <v>220</v>
      </c>
    </row>
    <row r="22" spans="1:3" s="25" customFormat="1" x14ac:dyDescent="0.3">
      <c r="A22" s="22">
        <v>21</v>
      </c>
      <c r="B22" s="27" t="s">
        <v>221</v>
      </c>
    </row>
    <row r="23" spans="1:3" s="25" customFormat="1" x14ac:dyDescent="0.3">
      <c r="A23" s="22">
        <v>22</v>
      </c>
      <c r="B23" s="27" t="s">
        <v>222</v>
      </c>
    </row>
    <row r="24" spans="1:3" s="25" customFormat="1" x14ac:dyDescent="0.3">
      <c r="A24" s="22">
        <v>23</v>
      </c>
      <c r="B24" s="27" t="s">
        <v>223</v>
      </c>
    </row>
    <row r="25" spans="1:3" s="25" customFormat="1" x14ac:dyDescent="0.3">
      <c r="A25" s="22">
        <v>24</v>
      </c>
      <c r="B25" s="29" t="s">
        <v>228</v>
      </c>
      <c r="C25" s="31"/>
    </row>
    <row r="26" spans="1:3" s="25" customFormat="1" x14ac:dyDescent="0.3">
      <c r="A26" s="22">
        <v>25</v>
      </c>
      <c r="B26" s="27" t="s">
        <v>187</v>
      </c>
    </row>
    <row r="27" spans="1:3" s="25" customFormat="1" x14ac:dyDescent="0.3">
      <c r="A27" s="22">
        <v>26</v>
      </c>
      <c r="B27" s="27" t="s">
        <v>188</v>
      </c>
    </row>
    <row r="28" spans="1:3" s="25" customFormat="1" x14ac:dyDescent="0.3">
      <c r="A28" s="22">
        <v>27</v>
      </c>
      <c r="B28" s="27" t="s">
        <v>189</v>
      </c>
    </row>
    <row r="29" spans="1:3" s="25" customFormat="1" x14ac:dyDescent="0.3">
      <c r="A29" s="22">
        <v>28</v>
      </c>
      <c r="B29" s="27" t="s">
        <v>190</v>
      </c>
    </row>
    <row r="30" spans="1:3" s="25" customFormat="1" x14ac:dyDescent="0.3">
      <c r="A30" s="22">
        <v>29</v>
      </c>
      <c r="B30" s="27" t="s">
        <v>191</v>
      </c>
    </row>
    <row r="31" spans="1:3" s="25" customFormat="1" x14ac:dyDescent="0.3">
      <c r="A31" s="22">
        <v>30</v>
      </c>
      <c r="B31" s="27" t="s">
        <v>192</v>
      </c>
    </row>
    <row r="32" spans="1:3" s="25" customFormat="1" x14ac:dyDescent="0.3">
      <c r="A32" s="22">
        <v>31</v>
      </c>
      <c r="B32" s="27" t="s">
        <v>193</v>
      </c>
    </row>
    <row r="33" spans="1:3" x14ac:dyDescent="0.3">
      <c r="A33" s="22">
        <v>32</v>
      </c>
      <c r="B33" s="27" t="s">
        <v>194</v>
      </c>
      <c r="C33" s="25"/>
    </row>
    <row r="34" spans="1:3" x14ac:dyDescent="0.3">
      <c r="A34" s="22">
        <v>33</v>
      </c>
      <c r="B34" s="27" t="s">
        <v>195</v>
      </c>
      <c r="C34" s="25"/>
    </row>
    <row r="35" spans="1:3" x14ac:dyDescent="0.3">
      <c r="A35" s="22">
        <v>34</v>
      </c>
      <c r="B35" s="27" t="s">
        <v>196</v>
      </c>
      <c r="C35" s="25"/>
    </row>
    <row r="36" spans="1:3" x14ac:dyDescent="0.3">
      <c r="A36" s="22">
        <v>35</v>
      </c>
      <c r="B36" s="27" t="s">
        <v>197</v>
      </c>
    </row>
    <row r="37" spans="1:3" x14ac:dyDescent="0.3">
      <c r="A37" s="22">
        <v>36</v>
      </c>
      <c r="B37" s="27" t="s">
        <v>198</v>
      </c>
    </row>
    <row r="38" spans="1:3" x14ac:dyDescent="0.3">
      <c r="A38" s="22">
        <v>37</v>
      </c>
      <c r="B38" s="27" t="s">
        <v>199</v>
      </c>
    </row>
    <row r="39" spans="1:3" x14ac:dyDescent="0.3">
      <c r="A39" s="22">
        <v>38</v>
      </c>
      <c r="B39" s="27" t="s">
        <v>186</v>
      </c>
    </row>
    <row r="40" spans="1:3" x14ac:dyDescent="0.3">
      <c r="A40" s="22">
        <v>39</v>
      </c>
      <c r="B40" s="27" t="s">
        <v>200</v>
      </c>
    </row>
    <row r="41" spans="1:3" x14ac:dyDescent="0.3">
      <c r="B41" s="27" t="s">
        <v>201</v>
      </c>
    </row>
    <row r="42" spans="1:3" x14ac:dyDescent="0.3">
      <c r="B42" s="27" t="s">
        <v>202</v>
      </c>
    </row>
    <row r="43" spans="1:3" x14ac:dyDescent="0.3">
      <c r="B43" s="27" t="s">
        <v>225</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workbookViewId="0">
      <selection activeCell="B2" sqref="B2"/>
    </sheetView>
  </sheetViews>
  <sheetFormatPr defaultRowHeight="14.4" x14ac:dyDescent="0.3"/>
  <cols>
    <col min="1" max="1" width="88.77734375" customWidth="1"/>
    <col min="2" max="2" width="44.5546875" customWidth="1"/>
    <col min="3" max="3" width="43.44140625" bestFit="1" customWidth="1"/>
    <col min="4" max="4" width="59.5546875" customWidth="1"/>
  </cols>
  <sheetData>
    <row r="1" spans="1:4" x14ac:dyDescent="0.3">
      <c r="A1" s="11" t="s">
        <v>525</v>
      </c>
      <c r="B1" s="11" t="s">
        <v>69</v>
      </c>
      <c r="C1" s="11" t="s">
        <v>342</v>
      </c>
      <c r="D1" s="15" t="s">
        <v>343</v>
      </c>
    </row>
    <row r="2" spans="1:4" x14ac:dyDescent="0.3">
      <c r="A2" s="1" t="s">
        <v>526</v>
      </c>
      <c r="C2" s="15" t="s">
        <v>527</v>
      </c>
    </row>
    <row r="3" spans="1:4" x14ac:dyDescent="0.3">
      <c r="A3" s="1" t="s">
        <v>528</v>
      </c>
      <c r="C3" s="15"/>
    </row>
    <row r="4" spans="1:4" x14ac:dyDescent="0.3">
      <c r="A4" s="1" t="s">
        <v>530</v>
      </c>
      <c r="C4" s="15"/>
    </row>
    <row r="5" spans="1:4" x14ac:dyDescent="0.3">
      <c r="A5" s="1" t="s">
        <v>531</v>
      </c>
      <c r="C5" s="15"/>
    </row>
    <row r="6" spans="1:4" x14ac:dyDescent="0.3">
      <c r="A6" s="1" t="s">
        <v>727</v>
      </c>
      <c r="C6" s="15"/>
    </row>
    <row r="7" spans="1:4" x14ac:dyDescent="0.3">
      <c r="A7" s="1" t="s">
        <v>536</v>
      </c>
      <c r="B7" s="64"/>
      <c r="C7" s="15"/>
    </row>
    <row r="8" spans="1:4" x14ac:dyDescent="0.3">
      <c r="A8" s="1" t="s">
        <v>539</v>
      </c>
      <c r="C8" s="15" t="s">
        <v>346</v>
      </c>
    </row>
    <row r="9" spans="1:4" x14ac:dyDescent="0.3">
      <c r="A9" s="1" t="s">
        <v>648</v>
      </c>
      <c r="C9" s="15"/>
      <c r="D9" s="71"/>
    </row>
    <row r="10" spans="1:4" x14ac:dyDescent="0.3">
      <c r="A10" s="72" t="s">
        <v>542</v>
      </c>
      <c r="B10" s="63"/>
      <c r="C10" s="15" t="s">
        <v>269</v>
      </c>
    </row>
    <row r="11" spans="1:4" x14ac:dyDescent="0.3">
      <c r="A11" s="1" t="s">
        <v>543</v>
      </c>
      <c r="B11" s="63"/>
      <c r="C11" s="15" t="s">
        <v>269</v>
      </c>
    </row>
    <row r="12" spans="1:4" x14ac:dyDescent="0.3">
      <c r="A12" s="1" t="s">
        <v>649</v>
      </c>
      <c r="C12" s="15" t="s">
        <v>269</v>
      </c>
    </row>
    <row r="13" spans="1:4" x14ac:dyDescent="0.3">
      <c r="A13" s="1" t="s">
        <v>578</v>
      </c>
      <c r="C13" s="15" t="s">
        <v>353</v>
      </c>
    </row>
    <row r="14" spans="1:4" x14ac:dyDescent="0.3">
      <c r="A14" s="69" t="s">
        <v>719</v>
      </c>
      <c r="B14" s="69"/>
      <c r="C14" s="15" t="s">
        <v>721</v>
      </c>
      <c r="D14" s="69"/>
    </row>
    <row r="15" spans="1:4" x14ac:dyDescent="0.3">
      <c r="A15" s="1" t="s">
        <v>720</v>
      </c>
      <c r="C15" s="15" t="s">
        <v>722</v>
      </c>
    </row>
    <row r="16" spans="1:4" x14ac:dyDescent="0.3">
      <c r="A16" s="69" t="s">
        <v>723</v>
      </c>
      <c r="C16" s="15" t="s">
        <v>346</v>
      </c>
      <c r="D16" s="70"/>
    </row>
    <row r="17" spans="1:3" x14ac:dyDescent="0.3">
      <c r="A17" s="1" t="s">
        <v>724</v>
      </c>
      <c r="C17" s="15" t="s">
        <v>346</v>
      </c>
    </row>
    <row r="18" spans="1:3" x14ac:dyDescent="0.3">
      <c r="A18" s="1" t="s">
        <v>550</v>
      </c>
      <c r="C18" s="15"/>
    </row>
    <row r="19" spans="1:3" x14ac:dyDescent="0.3">
      <c r="A19" s="1" t="s">
        <v>551</v>
      </c>
      <c r="C19" s="15" t="s">
        <v>346</v>
      </c>
    </row>
    <row r="20" spans="1:3" x14ac:dyDescent="0.3">
      <c r="A20" s="1" t="s">
        <v>554</v>
      </c>
      <c r="C20" s="15" t="s">
        <v>555</v>
      </c>
    </row>
    <row r="21" spans="1:3" x14ac:dyDescent="0.3">
      <c r="A21" s="1" t="s">
        <v>557</v>
      </c>
      <c r="C21" s="15" t="s">
        <v>558</v>
      </c>
    </row>
    <row r="22" spans="1:3" x14ac:dyDescent="0.3">
      <c r="A22" s="1" t="s">
        <v>564</v>
      </c>
      <c r="C22" s="15" t="s">
        <v>565</v>
      </c>
    </row>
    <row r="23" spans="1:3" x14ac:dyDescent="0.3">
      <c r="A23" s="1" t="s">
        <v>577</v>
      </c>
      <c r="C23" s="15" t="s">
        <v>535</v>
      </c>
    </row>
    <row r="24" spans="1:3" x14ac:dyDescent="0.3">
      <c r="A24" s="1" t="s">
        <v>566</v>
      </c>
      <c r="C24" s="15" t="s">
        <v>346</v>
      </c>
    </row>
    <row r="25" spans="1:3" x14ac:dyDescent="0.3">
      <c r="A25" s="1" t="s">
        <v>567</v>
      </c>
      <c r="C25" s="15" t="s">
        <v>568</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'Drop Downs'!$A$2:$A$3</xm:f>
          </x14:formula1>
          <xm:sqref>B2 B5:B6 B8 B10:B14 B18:B25</xm:sqref>
        </x14:dataValidation>
        <x14:dataValidation type="list" allowBlank="1" showInputMessage="1" showErrorMessage="1" xr:uid="{00000000-0002-0000-0200-000001000000}">
          <x14:formula1>
            <xm:f>'Drop Downs'!$E$17:$E$21</xm:f>
          </x14:formula1>
          <xm:sqref>B9</xm:sqref>
        </x14:dataValidation>
        <x14:dataValidation type="list" allowBlank="1" showInputMessage="1" showErrorMessage="1" xr:uid="{00000000-0002-0000-0200-000002000000}">
          <x14:formula1>
            <xm:f>'Drop Downs'!$A$8:$A$10</xm:f>
          </x14:formula1>
          <xm:sqref>B15:B17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B7" sqref="B7"/>
    </sheetView>
  </sheetViews>
  <sheetFormatPr defaultRowHeight="14.4" x14ac:dyDescent="0.3"/>
  <cols>
    <col min="1" max="1" width="82.21875" bestFit="1" customWidth="1"/>
    <col min="2" max="2" width="40.21875" customWidth="1"/>
    <col min="3" max="3" width="43.44140625" bestFit="1" customWidth="1"/>
    <col min="4" max="4" width="69.77734375" customWidth="1"/>
  </cols>
  <sheetData>
    <row r="1" spans="1:4" x14ac:dyDescent="0.3">
      <c r="A1" s="11" t="s">
        <v>569</v>
      </c>
      <c r="B1" s="11" t="s">
        <v>69</v>
      </c>
      <c r="C1" s="11" t="s">
        <v>342</v>
      </c>
      <c r="D1" s="15" t="s">
        <v>343</v>
      </c>
    </row>
    <row r="2" spans="1:4" x14ac:dyDescent="0.3">
      <c r="A2" s="1" t="s">
        <v>570</v>
      </c>
      <c r="B2" s="53"/>
      <c r="C2" s="15" t="s">
        <v>527</v>
      </c>
      <c r="D2" s="53"/>
    </row>
    <row r="3" spans="1:4" x14ac:dyDescent="0.3">
      <c r="A3" s="1" t="s">
        <v>715</v>
      </c>
      <c r="B3" s="53"/>
      <c r="C3" s="15"/>
      <c r="D3" s="53"/>
    </row>
    <row r="4" spans="1:4" x14ac:dyDescent="0.3">
      <c r="A4" s="1" t="s">
        <v>727</v>
      </c>
      <c r="B4" s="53"/>
      <c r="C4" s="15"/>
      <c r="D4" s="53"/>
    </row>
    <row r="5" spans="1:4" x14ac:dyDescent="0.3">
      <c r="A5" s="1" t="s">
        <v>530</v>
      </c>
      <c r="B5" s="53"/>
      <c r="C5" s="15"/>
      <c r="D5" s="53"/>
    </row>
    <row r="6" spans="1:4" x14ac:dyDescent="0.3">
      <c r="A6" s="1" t="s">
        <v>571</v>
      </c>
      <c r="B6" s="53"/>
      <c r="C6" s="15"/>
      <c r="D6" s="53"/>
    </row>
    <row r="7" spans="1:4" x14ac:dyDescent="0.3">
      <c r="A7" s="1" t="s">
        <v>648</v>
      </c>
      <c r="B7" s="53"/>
      <c r="C7" s="15"/>
      <c r="D7" s="53"/>
    </row>
    <row r="8" spans="1:4" x14ac:dyDescent="0.3">
      <c r="A8" s="1" t="s">
        <v>572</v>
      </c>
      <c r="B8" s="53"/>
      <c r="C8" s="15"/>
      <c r="D8" s="53"/>
    </row>
    <row r="9" spans="1:4" x14ac:dyDescent="0.3">
      <c r="A9" s="1" t="s">
        <v>573</v>
      </c>
      <c r="B9" s="53"/>
      <c r="C9" s="15"/>
      <c r="D9" s="53"/>
    </row>
    <row r="10" spans="1:4" x14ac:dyDescent="0.3">
      <c r="A10" s="1" t="s">
        <v>574</v>
      </c>
      <c r="B10" s="53"/>
      <c r="C10" s="15" t="s">
        <v>353</v>
      </c>
      <c r="D10" s="53"/>
    </row>
    <row r="11" spans="1:4" x14ac:dyDescent="0.3">
      <c r="A11" s="1" t="s">
        <v>575</v>
      </c>
      <c r="B11" s="53"/>
      <c r="C11" s="15" t="s">
        <v>353</v>
      </c>
      <c r="D11" s="53"/>
    </row>
    <row r="12" spans="1:4" x14ac:dyDescent="0.3">
      <c r="A12" s="1" t="s">
        <v>576</v>
      </c>
      <c r="B12" s="53"/>
      <c r="C12" s="15"/>
      <c r="D12" s="121"/>
    </row>
    <row r="13" spans="1:4" x14ac:dyDescent="0.3">
      <c r="A13" s="1" t="s">
        <v>579</v>
      </c>
      <c r="B13" s="119"/>
      <c r="C13" s="15" t="s">
        <v>353</v>
      </c>
      <c r="D13" s="121"/>
    </row>
    <row r="14" spans="1:4" x14ac:dyDescent="0.3">
      <c r="A14" s="1" t="s">
        <v>586</v>
      </c>
      <c r="B14" s="119"/>
      <c r="C14" s="15" t="s">
        <v>346</v>
      </c>
      <c r="D14" s="121"/>
    </row>
    <row r="15" spans="1:4" x14ac:dyDescent="0.3">
      <c r="A15" s="1" t="s">
        <v>719</v>
      </c>
      <c r="B15" s="119"/>
      <c r="C15" s="15" t="s">
        <v>721</v>
      </c>
      <c r="D15" s="122"/>
    </row>
    <row r="16" spans="1:4" x14ac:dyDescent="0.3">
      <c r="A16" s="1" t="s">
        <v>720</v>
      </c>
      <c r="B16" s="53"/>
      <c r="C16" s="15" t="s">
        <v>722</v>
      </c>
      <c r="D16" s="53"/>
    </row>
    <row r="17" spans="1:4" x14ac:dyDescent="0.3">
      <c r="A17" s="1" t="s">
        <v>723</v>
      </c>
      <c r="B17" s="53"/>
      <c r="C17" s="15" t="s">
        <v>346</v>
      </c>
      <c r="D17" s="123"/>
    </row>
    <row r="18" spans="1:4" x14ac:dyDescent="0.3">
      <c r="A18" s="1" t="s">
        <v>724</v>
      </c>
      <c r="B18" s="53"/>
      <c r="C18" s="15" t="s">
        <v>346</v>
      </c>
      <c r="D18" s="53"/>
    </row>
    <row r="19" spans="1:4" x14ac:dyDescent="0.3">
      <c r="A19" s="72" t="s">
        <v>580</v>
      </c>
      <c r="B19" s="119"/>
      <c r="C19" s="15"/>
      <c r="D19" s="53"/>
    </row>
    <row r="20" spans="1:4" x14ac:dyDescent="0.3">
      <c r="A20" s="1" t="s">
        <v>581</v>
      </c>
      <c r="B20" s="119"/>
      <c r="C20" s="15" t="s">
        <v>346</v>
      </c>
      <c r="D20" s="53"/>
    </row>
    <row r="21" spans="1:4" x14ac:dyDescent="0.3">
      <c r="A21" s="1" t="s">
        <v>583</v>
      </c>
      <c r="B21" s="53"/>
      <c r="C21" s="15" t="s">
        <v>346</v>
      </c>
      <c r="D21" s="53"/>
    </row>
    <row r="22" spans="1:4" x14ac:dyDescent="0.3">
      <c r="A22" s="1" t="s">
        <v>584</v>
      </c>
      <c r="B22" s="53"/>
      <c r="C22" s="15" t="s">
        <v>585</v>
      </c>
      <c r="D22" s="53"/>
    </row>
    <row r="23" spans="1:4" x14ac:dyDescent="0.3">
      <c r="A23" s="1" t="s">
        <v>587</v>
      </c>
      <c r="B23" s="53"/>
      <c r="C23" s="15"/>
      <c r="D23" s="53"/>
    </row>
    <row r="24" spans="1:4" x14ac:dyDescent="0.3">
      <c r="A24" s="1" t="s">
        <v>551</v>
      </c>
      <c r="B24" s="53"/>
      <c r="C24" s="15" t="s">
        <v>346</v>
      </c>
      <c r="D24" s="53"/>
    </row>
    <row r="25" spans="1:4" x14ac:dyDescent="0.3">
      <c r="A25" s="1" t="s">
        <v>566</v>
      </c>
      <c r="B25" s="53"/>
      <c r="C25" s="15" t="s">
        <v>346</v>
      </c>
      <c r="D25" s="53"/>
    </row>
    <row r="26" spans="1:4" x14ac:dyDescent="0.3">
      <c r="A26" s="1" t="s">
        <v>645</v>
      </c>
      <c r="B26" s="53"/>
      <c r="C26" s="15" t="s">
        <v>346</v>
      </c>
      <c r="D26" s="53"/>
    </row>
    <row r="27" spans="1:4" x14ac:dyDescent="0.3">
      <c r="A27" s="1" t="s">
        <v>588</v>
      </c>
      <c r="B27" s="53"/>
      <c r="C27" s="15" t="s">
        <v>589</v>
      </c>
      <c r="D27" s="53"/>
    </row>
    <row r="28" spans="1:4" x14ac:dyDescent="0.3">
      <c r="A28" s="1" t="s">
        <v>567</v>
      </c>
      <c r="B28" s="53"/>
      <c r="C28" s="15" t="s">
        <v>568</v>
      </c>
      <c r="D28" s="53"/>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'Drop Downs'!$A$2:$A$3</xm:f>
          </x14:formula1>
          <xm:sqref>B10:B11 B4 B20:B28 B13 B15</xm:sqref>
        </x14:dataValidation>
        <x14:dataValidation type="list" allowBlank="1" showInputMessage="1" showErrorMessage="1" xr:uid="{00000000-0002-0000-0300-000001000000}">
          <x14:formula1>
            <xm:f>'Drop Downs'!$A$8:$A$10</xm:f>
          </x14:formula1>
          <xm:sqref>B2 B14 B16:B18</xm:sqref>
        </x14:dataValidation>
        <x14:dataValidation type="list" allowBlank="1" showInputMessage="1" showErrorMessage="1" xr:uid="{00000000-0002-0000-0300-000002000000}">
          <x14:formula1>
            <xm:f>'Drop Downs'!$E$17:$E$21</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1"/>
  <sheetViews>
    <sheetView workbookViewId="0">
      <selection activeCell="B57" sqref="B57"/>
    </sheetView>
  </sheetViews>
  <sheetFormatPr defaultRowHeight="14.4" x14ac:dyDescent="0.3"/>
  <cols>
    <col min="1" max="1" width="83.21875" bestFit="1" customWidth="1"/>
    <col min="2" max="2" width="38.44140625" customWidth="1"/>
    <col min="3" max="3" width="43.44140625" bestFit="1" customWidth="1"/>
    <col min="4" max="4" width="44.77734375" customWidth="1"/>
  </cols>
  <sheetData>
    <row r="1" spans="1:4" x14ac:dyDescent="0.3">
      <c r="A1" s="11" t="s">
        <v>592</v>
      </c>
      <c r="B1" s="11" t="s">
        <v>69</v>
      </c>
      <c r="C1" s="11" t="s">
        <v>342</v>
      </c>
      <c r="D1" s="15" t="s">
        <v>343</v>
      </c>
    </row>
    <row r="2" spans="1:4" x14ac:dyDescent="0.3">
      <c r="A2" s="1" t="s">
        <v>590</v>
      </c>
      <c r="C2" s="15" t="s">
        <v>527</v>
      </c>
      <c r="D2" s="53"/>
    </row>
    <row r="3" spans="1:4" x14ac:dyDescent="0.3">
      <c r="A3" s="1" t="s">
        <v>591</v>
      </c>
      <c r="C3" s="15"/>
      <c r="D3" s="53"/>
    </row>
    <row r="4" spans="1:4" x14ac:dyDescent="0.3">
      <c r="A4" s="1" t="s">
        <v>530</v>
      </c>
      <c r="C4" s="15"/>
      <c r="D4" s="53"/>
    </row>
    <row r="5" spans="1:4" x14ac:dyDescent="0.3">
      <c r="A5" s="1" t="s">
        <v>531</v>
      </c>
      <c r="C5" s="15"/>
      <c r="D5" s="53"/>
    </row>
    <row r="6" spans="1:4" x14ac:dyDescent="0.3">
      <c r="A6" s="1" t="s">
        <v>532</v>
      </c>
      <c r="C6" s="15" t="s">
        <v>533</v>
      </c>
      <c r="D6" s="53"/>
    </row>
    <row r="7" spans="1:4" x14ac:dyDescent="0.3">
      <c r="A7" s="1" t="s">
        <v>534</v>
      </c>
      <c r="C7" s="15" t="s">
        <v>535</v>
      </c>
      <c r="D7" s="53"/>
    </row>
    <row r="8" spans="1:4" x14ac:dyDescent="0.3">
      <c r="A8" s="1" t="s">
        <v>727</v>
      </c>
      <c r="C8" s="15"/>
      <c r="D8" s="53"/>
    </row>
    <row r="9" spans="1:4" x14ac:dyDescent="0.3">
      <c r="A9" s="1" t="s">
        <v>536</v>
      </c>
      <c r="C9" s="15"/>
      <c r="D9" s="53"/>
    </row>
    <row r="10" spans="1:4" x14ac:dyDescent="0.3">
      <c r="A10" s="1" t="s">
        <v>537</v>
      </c>
      <c r="C10" s="15" t="s">
        <v>538</v>
      </c>
      <c r="D10" s="53"/>
    </row>
    <row r="11" spans="1:4" x14ac:dyDescent="0.3">
      <c r="A11" s="1" t="s">
        <v>539</v>
      </c>
      <c r="C11" s="15" t="s">
        <v>346</v>
      </c>
      <c r="D11" s="53"/>
    </row>
    <row r="12" spans="1:4" x14ac:dyDescent="0.3">
      <c r="A12" s="1" t="s">
        <v>540</v>
      </c>
      <c r="C12" s="15" t="s">
        <v>346</v>
      </c>
      <c r="D12" s="121"/>
    </row>
    <row r="13" spans="1:4" x14ac:dyDescent="0.3">
      <c r="A13" s="1" t="s">
        <v>541</v>
      </c>
      <c r="C13" s="15"/>
      <c r="D13" s="121"/>
    </row>
    <row r="14" spans="1:4" x14ac:dyDescent="0.3">
      <c r="A14" s="72" t="s">
        <v>542</v>
      </c>
      <c r="B14" s="63"/>
      <c r="C14" s="15" t="s">
        <v>269</v>
      </c>
      <c r="D14" s="53"/>
    </row>
    <row r="15" spans="1:4" x14ac:dyDescent="0.3">
      <c r="A15" s="1" t="s">
        <v>543</v>
      </c>
      <c r="B15" s="63"/>
      <c r="C15" s="15" t="s">
        <v>269</v>
      </c>
      <c r="D15" s="53"/>
    </row>
    <row r="16" spans="1:4" x14ac:dyDescent="0.3">
      <c r="A16" s="1" t="s">
        <v>544</v>
      </c>
      <c r="C16" s="15" t="s">
        <v>545</v>
      </c>
      <c r="D16" s="53"/>
    </row>
    <row r="17" spans="1:4" x14ac:dyDescent="0.3">
      <c r="A17" s="1" t="s">
        <v>649</v>
      </c>
      <c r="C17" s="15" t="s">
        <v>269</v>
      </c>
      <c r="D17" s="53"/>
    </row>
    <row r="18" spans="1:4" x14ac:dyDescent="0.3">
      <c r="A18" s="1" t="s">
        <v>659</v>
      </c>
      <c r="C18" s="15" t="s">
        <v>269</v>
      </c>
      <c r="D18" s="53"/>
    </row>
    <row r="19" spans="1:4" x14ac:dyDescent="0.3">
      <c r="A19" s="1" t="s">
        <v>646</v>
      </c>
      <c r="C19" s="15" t="s">
        <v>346</v>
      </c>
      <c r="D19" s="53"/>
    </row>
    <row r="20" spans="1:4" x14ac:dyDescent="0.3">
      <c r="A20" s="1" t="s">
        <v>578</v>
      </c>
      <c r="C20" s="15" t="s">
        <v>353</v>
      </c>
      <c r="D20" s="53"/>
    </row>
    <row r="21" spans="1:4" x14ac:dyDescent="0.3">
      <c r="A21" s="1" t="s">
        <v>644</v>
      </c>
      <c r="C21" s="15" t="s">
        <v>346</v>
      </c>
      <c r="D21" s="53"/>
    </row>
    <row r="22" spans="1:4" x14ac:dyDescent="0.3">
      <c r="A22" s="69" t="s">
        <v>719</v>
      </c>
      <c r="B22" s="69"/>
      <c r="C22" s="15" t="s">
        <v>721</v>
      </c>
      <c r="D22" s="114"/>
    </row>
    <row r="23" spans="1:4" x14ac:dyDescent="0.3">
      <c r="A23" s="1" t="s">
        <v>720</v>
      </c>
      <c r="C23" s="15" t="s">
        <v>722</v>
      </c>
      <c r="D23" s="53"/>
    </row>
    <row r="24" spans="1:4" x14ac:dyDescent="0.3">
      <c r="A24" s="69" t="s">
        <v>723</v>
      </c>
      <c r="C24" s="15" t="s">
        <v>346</v>
      </c>
      <c r="D24" s="115"/>
    </row>
    <row r="25" spans="1:4" x14ac:dyDescent="0.3">
      <c r="A25" s="1" t="s">
        <v>724</v>
      </c>
      <c r="C25" s="15" t="s">
        <v>346</v>
      </c>
      <c r="D25" s="53"/>
    </row>
    <row r="26" spans="1:4" x14ac:dyDescent="0.3">
      <c r="A26" s="1" t="s">
        <v>546</v>
      </c>
      <c r="C26" s="15" t="s">
        <v>346</v>
      </c>
      <c r="D26" s="53"/>
    </row>
    <row r="27" spans="1:4" x14ac:dyDescent="0.3">
      <c r="A27" s="1" t="s">
        <v>547</v>
      </c>
      <c r="C27" s="15" t="s">
        <v>548</v>
      </c>
      <c r="D27" s="53"/>
    </row>
    <row r="28" spans="1:4" x14ac:dyDescent="0.3">
      <c r="A28" s="1" t="s">
        <v>660</v>
      </c>
      <c r="C28" s="15" t="s">
        <v>650</v>
      </c>
      <c r="D28" s="53"/>
    </row>
    <row r="29" spans="1:4" x14ac:dyDescent="0.3">
      <c r="A29" s="1" t="s">
        <v>582</v>
      </c>
      <c r="C29" s="15" t="s">
        <v>346</v>
      </c>
      <c r="D29" s="53"/>
    </row>
    <row r="30" spans="1:4" x14ac:dyDescent="0.3">
      <c r="A30" s="1" t="s">
        <v>596</v>
      </c>
      <c r="C30" s="15" t="s">
        <v>446</v>
      </c>
      <c r="D30" s="53"/>
    </row>
    <row r="31" spans="1:4" x14ac:dyDescent="0.3">
      <c r="A31" s="1" t="s">
        <v>549</v>
      </c>
      <c r="C31" s="15"/>
      <c r="D31" s="53"/>
    </row>
    <row r="32" spans="1:4" x14ac:dyDescent="0.3">
      <c r="A32" s="1" t="s">
        <v>550</v>
      </c>
      <c r="C32" s="15"/>
      <c r="D32" s="53"/>
    </row>
    <row r="33" spans="1:4" x14ac:dyDescent="0.3">
      <c r="A33" s="1" t="s">
        <v>595</v>
      </c>
      <c r="C33" s="15" t="s">
        <v>446</v>
      </c>
      <c r="D33" s="53"/>
    </row>
    <row r="34" spans="1:4" x14ac:dyDescent="0.3">
      <c r="A34" s="1" t="s">
        <v>551</v>
      </c>
      <c r="C34" s="15" t="s">
        <v>346</v>
      </c>
      <c r="D34" s="53"/>
    </row>
    <row r="35" spans="1:4" x14ac:dyDescent="0.3">
      <c r="A35" s="1" t="s">
        <v>705</v>
      </c>
      <c r="C35" s="15" t="s">
        <v>346</v>
      </c>
      <c r="D35" s="53"/>
    </row>
    <row r="36" spans="1:4" x14ac:dyDescent="0.3">
      <c r="A36" s="1" t="s">
        <v>552</v>
      </c>
      <c r="C36" s="15"/>
      <c r="D36" s="53"/>
    </row>
    <row r="37" spans="1:4" x14ac:dyDescent="0.3">
      <c r="A37" s="1" t="s">
        <v>553</v>
      </c>
      <c r="C37" s="15"/>
      <c r="D37" s="53"/>
    </row>
    <row r="38" spans="1:4" x14ac:dyDescent="0.3">
      <c r="A38" s="1" t="s">
        <v>651</v>
      </c>
      <c r="C38" s="15" t="s">
        <v>555</v>
      </c>
      <c r="D38" s="53"/>
    </row>
    <row r="39" spans="1:4" x14ac:dyDescent="0.3">
      <c r="A39" s="1" t="s">
        <v>557</v>
      </c>
      <c r="C39" s="15" t="s">
        <v>558</v>
      </c>
      <c r="D39" s="53"/>
    </row>
    <row r="40" spans="1:4" x14ac:dyDescent="0.3">
      <c r="A40" s="1" t="s">
        <v>556</v>
      </c>
      <c r="C40" s="15" t="s">
        <v>346</v>
      </c>
      <c r="D40" s="53"/>
    </row>
    <row r="41" spans="1:4" x14ac:dyDescent="0.3">
      <c r="A41" s="1" t="s">
        <v>559</v>
      </c>
      <c r="C41" s="15" t="s">
        <v>560</v>
      </c>
      <c r="D41" s="53"/>
    </row>
    <row r="42" spans="1:4" x14ac:dyDescent="0.3">
      <c r="A42" s="1" t="s">
        <v>561</v>
      </c>
      <c r="C42" s="15" t="s">
        <v>353</v>
      </c>
      <c r="D42" s="53"/>
    </row>
    <row r="43" spans="1:4" x14ac:dyDescent="0.3">
      <c r="A43" s="1" t="s">
        <v>562</v>
      </c>
      <c r="C43" s="15" t="s">
        <v>563</v>
      </c>
      <c r="D43" s="53"/>
    </row>
    <row r="44" spans="1:4" x14ac:dyDescent="0.3">
      <c r="A44" s="1" t="s">
        <v>593</v>
      </c>
      <c r="C44" s="15" t="s">
        <v>594</v>
      </c>
      <c r="D44" s="53"/>
    </row>
    <row r="45" spans="1:4" x14ac:dyDescent="0.3">
      <c r="A45" s="1" t="s">
        <v>564</v>
      </c>
      <c r="C45" s="15" t="s">
        <v>565</v>
      </c>
      <c r="D45" s="53"/>
    </row>
    <row r="46" spans="1:4" x14ac:dyDescent="0.3">
      <c r="A46" s="1" t="s">
        <v>577</v>
      </c>
      <c r="C46" s="15" t="s">
        <v>535</v>
      </c>
      <c r="D46" s="53"/>
    </row>
    <row r="47" spans="1:4" x14ac:dyDescent="0.3">
      <c r="A47" s="1" t="s">
        <v>643</v>
      </c>
      <c r="C47" s="15" t="s">
        <v>346</v>
      </c>
      <c r="D47" s="53"/>
    </row>
    <row r="48" spans="1:4" x14ac:dyDescent="0.3">
      <c r="A48" s="1" t="s">
        <v>566</v>
      </c>
      <c r="C48" s="15" t="s">
        <v>346</v>
      </c>
      <c r="D48" s="53"/>
    </row>
    <row r="49" spans="1:4" x14ac:dyDescent="0.3">
      <c r="A49" s="1" t="s">
        <v>597</v>
      </c>
      <c r="C49" s="15" t="s">
        <v>346</v>
      </c>
      <c r="D49" s="53"/>
    </row>
    <row r="50" spans="1:4" x14ac:dyDescent="0.3">
      <c r="A50" s="1" t="s">
        <v>652</v>
      </c>
      <c r="C50" s="15" t="s">
        <v>353</v>
      </c>
      <c r="D50" s="53"/>
    </row>
    <row r="51" spans="1:4" x14ac:dyDescent="0.3">
      <c r="A51" s="1" t="s">
        <v>567</v>
      </c>
      <c r="C51" s="15" t="s">
        <v>568</v>
      </c>
      <c r="D51" s="53"/>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'Drop Downs'!$A$2:$A$3</xm:f>
          </x14:formula1>
          <xm:sqref>B38:B51 B2 B5 B8 B32:B35 B10:B12 B14:B15 B17 B20 B22 B26:B27 B29:B30</xm:sqref>
        </x14:dataValidation>
        <x14:dataValidation type="list" allowBlank="1" showInputMessage="1" showErrorMessage="1" xr:uid="{00000000-0002-0000-0400-000001000000}">
          <x14:formula1>
            <xm:f>'Drop Downs'!$A$8:$A$10</xm:f>
          </x14:formula1>
          <xm:sqref>B7 B16 B18:B19 B21 B23:B25 B28</xm:sqref>
        </x14:dataValidation>
        <x14:dataValidation type="list" allowBlank="1" showInputMessage="1" showErrorMessage="1" xr:uid="{00000000-0002-0000-0400-000002000000}">
          <x14:formula1>
            <xm:f>'Drop Downs'!$E$17:$E$21</xm:f>
          </x14:formula1>
          <xm:sqref>B13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
  <sheetViews>
    <sheetView workbookViewId="0">
      <selection activeCell="B9" sqref="B9"/>
    </sheetView>
  </sheetViews>
  <sheetFormatPr defaultRowHeight="14.4" x14ac:dyDescent="0.3"/>
  <cols>
    <col min="1" max="1" width="78.77734375" bestFit="1" customWidth="1"/>
    <col min="2" max="2" width="33" customWidth="1"/>
    <col min="3" max="3" width="43.44140625" bestFit="1" customWidth="1"/>
    <col min="4" max="4" width="56.21875" customWidth="1"/>
  </cols>
  <sheetData>
    <row r="1" spans="1:4" x14ac:dyDescent="0.3">
      <c r="A1" s="91" t="s">
        <v>607</v>
      </c>
      <c r="B1" s="92" t="s">
        <v>69</v>
      </c>
      <c r="C1" s="92" t="s">
        <v>342</v>
      </c>
      <c r="D1" s="93" t="s">
        <v>343</v>
      </c>
    </row>
    <row r="2" spans="1:4" x14ac:dyDescent="0.3">
      <c r="A2" s="76" t="s">
        <v>598</v>
      </c>
      <c r="B2" s="115"/>
      <c r="C2" s="15" t="s">
        <v>527</v>
      </c>
      <c r="D2" s="126"/>
    </row>
    <row r="3" spans="1:4" x14ac:dyDescent="0.3">
      <c r="A3" s="78" t="s">
        <v>709</v>
      </c>
      <c r="B3" s="53"/>
      <c r="C3" s="15" t="s">
        <v>710</v>
      </c>
      <c r="D3" s="127"/>
    </row>
    <row r="4" spans="1:4" x14ac:dyDescent="0.3">
      <c r="A4" s="76" t="s">
        <v>599</v>
      </c>
      <c r="B4" s="115"/>
      <c r="C4" s="15"/>
      <c r="D4" s="126"/>
    </row>
    <row r="5" spans="1:4" x14ac:dyDescent="0.3">
      <c r="A5" s="78" t="s">
        <v>600</v>
      </c>
      <c r="B5" s="53"/>
      <c r="C5" s="15" t="s">
        <v>511</v>
      </c>
      <c r="D5" s="127"/>
    </row>
    <row r="6" spans="1:4" x14ac:dyDescent="0.3">
      <c r="A6" s="76" t="s">
        <v>603</v>
      </c>
      <c r="B6" s="115"/>
      <c r="C6" s="15" t="s">
        <v>511</v>
      </c>
      <c r="D6" s="126"/>
    </row>
    <row r="7" spans="1:4" x14ac:dyDescent="0.3">
      <c r="A7" s="78" t="s">
        <v>601</v>
      </c>
      <c r="B7" s="53"/>
      <c r="C7" s="15" t="s">
        <v>604</v>
      </c>
      <c r="D7" s="127"/>
    </row>
    <row r="8" spans="1:4" x14ac:dyDescent="0.3">
      <c r="A8" s="105" t="s">
        <v>732</v>
      </c>
      <c r="B8" s="124"/>
      <c r="C8" s="15" t="s">
        <v>733</v>
      </c>
      <c r="D8" s="128"/>
    </row>
    <row r="9" spans="1:4" x14ac:dyDescent="0.3">
      <c r="A9" s="78" t="s">
        <v>734</v>
      </c>
      <c r="B9" s="53"/>
      <c r="C9" s="15" t="s">
        <v>735</v>
      </c>
      <c r="D9" s="127"/>
    </row>
    <row r="10" spans="1:4" x14ac:dyDescent="0.3">
      <c r="A10" s="76" t="s">
        <v>605</v>
      </c>
      <c r="B10" s="115"/>
      <c r="C10" s="15" t="s">
        <v>606</v>
      </c>
      <c r="D10" s="126"/>
    </row>
    <row r="11" spans="1:4" x14ac:dyDescent="0.3">
      <c r="A11" s="78" t="s">
        <v>608</v>
      </c>
      <c r="B11" s="53"/>
      <c r="C11" s="15"/>
      <c r="D11" s="127"/>
    </row>
    <row r="12" spans="1:4" x14ac:dyDescent="0.3">
      <c r="A12" s="76" t="s">
        <v>609</v>
      </c>
      <c r="B12" s="115"/>
      <c r="C12" s="15" t="s">
        <v>346</v>
      </c>
      <c r="D12" s="126"/>
    </row>
    <row r="13" spans="1:4" x14ac:dyDescent="0.3">
      <c r="A13" s="78" t="s">
        <v>610</v>
      </c>
      <c r="B13" s="53"/>
      <c r="C13" s="15"/>
      <c r="D13" s="129"/>
    </row>
    <row r="14" spans="1:4" x14ac:dyDescent="0.3">
      <c r="A14" s="76" t="s">
        <v>611</v>
      </c>
      <c r="B14" s="115"/>
      <c r="C14" s="15" t="s">
        <v>446</v>
      </c>
      <c r="D14" s="130"/>
    </row>
    <row r="15" spans="1:4" x14ac:dyDescent="0.3">
      <c r="A15" s="94" t="s">
        <v>612</v>
      </c>
      <c r="B15" s="119"/>
      <c r="C15" s="15" t="s">
        <v>613</v>
      </c>
      <c r="D15" s="127"/>
    </row>
    <row r="16" spans="1:4" x14ac:dyDescent="0.3">
      <c r="A16" s="76" t="s">
        <v>614</v>
      </c>
      <c r="B16" s="120"/>
      <c r="C16" s="15" t="s">
        <v>346</v>
      </c>
      <c r="D16" s="126"/>
    </row>
    <row r="17" spans="1:4" x14ac:dyDescent="0.3">
      <c r="A17" s="78" t="s">
        <v>707</v>
      </c>
      <c r="B17" s="53"/>
      <c r="C17" s="15" t="s">
        <v>708</v>
      </c>
      <c r="D17" s="127"/>
    </row>
    <row r="18" spans="1:4" x14ac:dyDescent="0.3">
      <c r="A18" s="76" t="s">
        <v>615</v>
      </c>
      <c r="B18" s="115"/>
      <c r="C18" s="15" t="s">
        <v>346</v>
      </c>
      <c r="D18" s="126"/>
    </row>
    <row r="19" spans="1:4" x14ac:dyDescent="0.3">
      <c r="A19" s="78" t="s">
        <v>653</v>
      </c>
      <c r="B19" s="53"/>
      <c r="C19" s="15" t="s">
        <v>602</v>
      </c>
      <c r="D19" s="127"/>
    </row>
    <row r="20" spans="1:4" x14ac:dyDescent="0.3">
      <c r="A20" s="76" t="s">
        <v>616</v>
      </c>
      <c r="B20" s="115"/>
      <c r="C20" s="15"/>
      <c r="D20" s="126"/>
    </row>
    <row r="21" spans="1:4" x14ac:dyDescent="0.3">
      <c r="A21" s="78" t="s">
        <v>617</v>
      </c>
      <c r="B21" s="53"/>
      <c r="C21" s="15" t="s">
        <v>618</v>
      </c>
      <c r="D21" s="127"/>
    </row>
    <row r="22" spans="1:4" x14ac:dyDescent="0.3">
      <c r="A22" s="76" t="s">
        <v>619</v>
      </c>
      <c r="B22" s="115"/>
      <c r="C22" s="15" t="s">
        <v>346</v>
      </c>
      <c r="D22" s="126"/>
    </row>
    <row r="23" spans="1:4" x14ac:dyDescent="0.3">
      <c r="A23" s="78" t="s">
        <v>620</v>
      </c>
      <c r="B23" s="53"/>
      <c r="C23" s="15" t="s">
        <v>346</v>
      </c>
      <c r="D23" s="127"/>
    </row>
    <row r="24" spans="1:4" x14ac:dyDescent="0.3">
      <c r="A24" s="76" t="s">
        <v>706</v>
      </c>
      <c r="B24" s="115"/>
      <c r="C24" s="15" t="s">
        <v>594</v>
      </c>
      <c r="D24" s="126"/>
    </row>
    <row r="25" spans="1:4" x14ac:dyDescent="0.3">
      <c r="A25" s="78" t="s">
        <v>621</v>
      </c>
      <c r="B25" s="53"/>
      <c r="C25" s="15" t="s">
        <v>346</v>
      </c>
      <c r="D25" s="127"/>
    </row>
    <row r="26" spans="1:4" x14ac:dyDescent="0.3">
      <c r="A26" s="76" t="s">
        <v>622</v>
      </c>
      <c r="B26" s="115"/>
      <c r="C26" s="15" t="s">
        <v>346</v>
      </c>
      <c r="D26" s="126"/>
    </row>
    <row r="27" spans="1:4" x14ac:dyDescent="0.3">
      <c r="A27" s="80" t="s">
        <v>567</v>
      </c>
      <c r="B27" s="125"/>
      <c r="C27" s="81" t="s">
        <v>568</v>
      </c>
      <c r="D27" s="13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 Downs'!$A$2:$A$3</xm:f>
          </x14:formula1>
          <xm:sqref>B2:B3 B21:B27 B5:B8 B10:B19</xm:sqref>
        </x14:dataValidation>
        <x14:dataValidation type="list" allowBlank="1" showInputMessage="1" showErrorMessage="1" xr:uid="{00000000-0002-0000-0500-000001000000}">
          <x14:formula1>
            <xm:f>'Drop Downs'!$A$8:$A$10</xm:f>
          </x14:formula1>
          <xm:sqref>B9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workbookViewId="0">
      <selection activeCell="A11" sqref="A11"/>
    </sheetView>
  </sheetViews>
  <sheetFormatPr defaultRowHeight="14.4" x14ac:dyDescent="0.3"/>
  <cols>
    <col min="1" max="1" width="83.21875" bestFit="1" customWidth="1"/>
    <col min="2" max="2" width="32.5546875" customWidth="1"/>
    <col min="3" max="3" width="46.21875" bestFit="1" customWidth="1"/>
    <col min="4" max="4" width="39.21875" customWidth="1"/>
  </cols>
  <sheetData>
    <row r="1" spans="1:4" x14ac:dyDescent="0.3">
      <c r="A1" s="11" t="s">
        <v>712</v>
      </c>
      <c r="B1" s="11" t="s">
        <v>69</v>
      </c>
      <c r="C1" s="11" t="s">
        <v>342</v>
      </c>
      <c r="D1" s="15" t="s">
        <v>343</v>
      </c>
    </row>
    <row r="2" spans="1:4" x14ac:dyDescent="0.3">
      <c r="A2" s="1" t="s">
        <v>623</v>
      </c>
      <c r="B2" s="53"/>
      <c r="C2" s="15" t="s">
        <v>535</v>
      </c>
      <c r="D2" s="53"/>
    </row>
    <row r="3" spans="1:4" x14ac:dyDescent="0.3">
      <c r="A3" s="1" t="s">
        <v>624</v>
      </c>
      <c r="B3" s="53"/>
      <c r="C3" s="15" t="s">
        <v>845</v>
      </c>
      <c r="D3" s="53"/>
    </row>
    <row r="4" spans="1:4" x14ac:dyDescent="0.3">
      <c r="A4" s="1" t="s">
        <v>625</v>
      </c>
      <c r="B4" s="53"/>
      <c r="C4" s="15" t="s">
        <v>346</v>
      </c>
      <c r="D4" s="53"/>
    </row>
    <row r="5" spans="1:4" x14ac:dyDescent="0.3">
      <c r="A5" s="1" t="s">
        <v>626</v>
      </c>
      <c r="B5" s="53"/>
      <c r="C5" s="15" t="s">
        <v>346</v>
      </c>
      <c r="D5" s="53"/>
    </row>
    <row r="6" spans="1:4" x14ac:dyDescent="0.3">
      <c r="A6" s="1" t="s">
        <v>641</v>
      </c>
      <c r="B6" s="53"/>
      <c r="C6" s="15" t="s">
        <v>642</v>
      </c>
      <c r="D6" s="53"/>
    </row>
    <row r="7" spans="1:4" x14ac:dyDescent="0.3">
      <c r="A7" s="1" t="s">
        <v>731</v>
      </c>
      <c r="B7" s="53"/>
      <c r="C7" s="15" t="s">
        <v>346</v>
      </c>
      <c r="D7" s="53"/>
    </row>
    <row r="8" spans="1:4" x14ac:dyDescent="0.3">
      <c r="A8" s="1" t="s">
        <v>627</v>
      </c>
      <c r="B8" s="53"/>
      <c r="C8" s="15"/>
      <c r="D8" s="53"/>
    </row>
    <row r="9" spans="1:4" x14ac:dyDescent="0.3">
      <c r="A9" s="1" t="s">
        <v>628</v>
      </c>
      <c r="B9" s="53"/>
      <c r="C9" s="15"/>
      <c r="D9" s="53"/>
    </row>
    <row r="10" spans="1:4" x14ac:dyDescent="0.3">
      <c r="A10" s="1" t="s">
        <v>629</v>
      </c>
      <c r="B10" s="53"/>
      <c r="C10" s="15" t="s">
        <v>630</v>
      </c>
      <c r="D10" s="121"/>
    </row>
    <row r="11" spans="1:4" x14ac:dyDescent="0.3">
      <c r="A11" s="72" t="s">
        <v>631</v>
      </c>
      <c r="B11" s="119"/>
      <c r="C11" s="15" t="s">
        <v>632</v>
      </c>
      <c r="D11" s="53"/>
    </row>
    <row r="12" spans="1:4" x14ac:dyDescent="0.3">
      <c r="A12" s="1" t="s">
        <v>633</v>
      </c>
      <c r="B12" s="119"/>
      <c r="C12" s="15" t="s">
        <v>346</v>
      </c>
      <c r="D12" s="53"/>
    </row>
    <row r="13" spans="1:4" x14ac:dyDescent="0.3">
      <c r="A13" s="1" t="s">
        <v>634</v>
      </c>
      <c r="B13" s="53"/>
      <c r="C13" s="15" t="s">
        <v>635</v>
      </c>
      <c r="D13" s="53"/>
    </row>
    <row r="14" spans="1:4" x14ac:dyDescent="0.3">
      <c r="A14" s="1" t="s">
        <v>636</v>
      </c>
      <c r="B14" s="53"/>
      <c r="C14" s="15" t="s">
        <v>635</v>
      </c>
      <c r="D14" s="53"/>
    </row>
    <row r="15" spans="1:4" x14ac:dyDescent="0.3">
      <c r="A15" s="1" t="s">
        <v>637</v>
      </c>
      <c r="B15" s="53"/>
      <c r="C15" s="15" t="s">
        <v>635</v>
      </c>
      <c r="D15" s="53"/>
    </row>
    <row r="16" spans="1:4" x14ac:dyDescent="0.3">
      <c r="A16" s="1" t="s">
        <v>711</v>
      </c>
      <c r="B16" s="53"/>
      <c r="C16" s="15" t="s">
        <v>635</v>
      </c>
      <c r="D16" s="53"/>
    </row>
    <row r="17" spans="1:4" x14ac:dyDescent="0.3">
      <c r="A17" s="1" t="s">
        <v>638</v>
      </c>
      <c r="B17" s="53"/>
      <c r="C17" s="15" t="s">
        <v>635</v>
      </c>
      <c r="D17" s="53"/>
    </row>
    <row r="18" spans="1:4" x14ac:dyDescent="0.3">
      <c r="A18" s="1" t="s">
        <v>639</v>
      </c>
      <c r="B18" s="53"/>
      <c r="C18" s="15" t="s">
        <v>635</v>
      </c>
      <c r="D18" s="53"/>
    </row>
    <row r="19" spans="1:4" x14ac:dyDescent="0.3">
      <c r="A19" s="1" t="s">
        <v>640</v>
      </c>
      <c r="B19" s="53"/>
      <c r="C19" s="15" t="s">
        <v>635</v>
      </c>
      <c r="D19" s="53"/>
    </row>
    <row r="20" spans="1:4" x14ac:dyDescent="0.3">
      <c r="A20" s="1" t="s">
        <v>577</v>
      </c>
      <c r="B20" s="53"/>
      <c r="C20" s="15" t="s">
        <v>535</v>
      </c>
      <c r="D20" s="53"/>
    </row>
    <row r="21" spans="1:4" x14ac:dyDescent="0.3">
      <c r="A21" s="1" t="s">
        <v>776</v>
      </c>
      <c r="B21" s="53"/>
      <c r="C21" s="15" t="s">
        <v>777</v>
      </c>
      <c r="D21" s="53"/>
    </row>
    <row r="22" spans="1:4" x14ac:dyDescent="0.3">
      <c r="A22" s="1" t="s">
        <v>567</v>
      </c>
      <c r="B22" s="53"/>
      <c r="C22" s="15" t="s">
        <v>568</v>
      </c>
      <c r="D22" s="53"/>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 Downs'!$A$2:$A$3</xm:f>
          </x14:formula1>
          <xm:sqref>B10:B22 B2:B7</xm:sqref>
        </x14:dataValidation>
        <x14:dataValidation type="list" allowBlank="1" showInputMessage="1" showErrorMessage="1" xr:uid="{00000000-0002-0000-0600-000001000000}">
          <x14:formula1>
            <xm:f>'Drop Downs'!$J$2:$J$11</xm:f>
          </x14:formula1>
          <xm:sqref>B8:B9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5"/>
  <sheetViews>
    <sheetView workbookViewId="0">
      <pane ySplit="1" topLeftCell="A59" activePane="bottomLeft" state="frozen"/>
      <selection pane="bottomLeft" activeCell="B72" sqref="B72"/>
    </sheetView>
  </sheetViews>
  <sheetFormatPr defaultRowHeight="14.4" x14ac:dyDescent="0.3"/>
  <cols>
    <col min="1" max="1" width="82.21875" bestFit="1" customWidth="1"/>
    <col min="2" max="2" width="20.21875" customWidth="1"/>
    <col min="3" max="3" width="28.44140625" style="14" customWidth="1"/>
    <col min="4" max="4" width="51" customWidth="1"/>
  </cols>
  <sheetData>
    <row r="1" spans="1:4" x14ac:dyDescent="0.3">
      <c r="A1" s="11" t="s">
        <v>70</v>
      </c>
      <c r="B1" s="11" t="s">
        <v>69</v>
      </c>
      <c r="C1" s="11" t="s">
        <v>90</v>
      </c>
      <c r="D1" s="15" t="s">
        <v>95</v>
      </c>
    </row>
    <row r="2" spans="1:4" x14ac:dyDescent="0.3">
      <c r="A2" s="1" t="s">
        <v>63</v>
      </c>
      <c r="B2" s="53"/>
      <c r="C2" s="15"/>
      <c r="D2" s="12"/>
    </row>
    <row r="3" spans="1:4" x14ac:dyDescent="0.3">
      <c r="A3" s="1" t="s">
        <v>93</v>
      </c>
      <c r="B3" s="53"/>
      <c r="C3" s="15"/>
      <c r="D3" s="12"/>
    </row>
    <row r="4" spans="1:4" x14ac:dyDescent="0.3">
      <c r="A4" s="1" t="s">
        <v>245</v>
      </c>
      <c r="B4" s="53"/>
      <c r="C4" s="15" t="s">
        <v>257</v>
      </c>
      <c r="D4" s="53"/>
    </row>
    <row r="5" spans="1:4" x14ac:dyDescent="0.3">
      <c r="A5" s="1" t="s">
        <v>71</v>
      </c>
      <c r="B5" s="53"/>
      <c r="C5" s="15"/>
      <c r="D5" s="12"/>
    </row>
    <row r="6" spans="1:4" x14ac:dyDescent="0.3">
      <c r="A6" s="1" t="s">
        <v>79</v>
      </c>
      <c r="B6" s="53"/>
      <c r="C6" s="15"/>
      <c r="D6" s="12"/>
    </row>
    <row r="7" spans="1:4" x14ac:dyDescent="0.3">
      <c r="A7" s="1" t="s">
        <v>94</v>
      </c>
      <c r="B7" s="53"/>
      <c r="C7" s="15"/>
      <c r="D7" s="12"/>
    </row>
    <row r="8" spans="1:4" x14ac:dyDescent="0.3">
      <c r="A8" s="13" t="s">
        <v>68</v>
      </c>
      <c r="B8" s="15"/>
      <c r="C8" s="15"/>
      <c r="D8" s="12"/>
    </row>
    <row r="9" spans="1:4" x14ac:dyDescent="0.3">
      <c r="A9" s="1" t="s">
        <v>72</v>
      </c>
      <c r="C9" s="15"/>
      <c r="D9" s="12"/>
    </row>
    <row r="10" spans="1:4" x14ac:dyDescent="0.3">
      <c r="A10" s="1" t="s">
        <v>242</v>
      </c>
      <c r="C10" s="15"/>
      <c r="D10" s="15"/>
    </row>
    <row r="11" spans="1:4" x14ac:dyDescent="0.3">
      <c r="A11" s="1" t="s">
        <v>91</v>
      </c>
      <c r="C11" s="15"/>
      <c r="D11" s="12"/>
    </row>
    <row r="12" spans="1:4" x14ac:dyDescent="0.3">
      <c r="A12" s="11" t="s">
        <v>251</v>
      </c>
      <c r="B12" s="15"/>
      <c r="C12" s="15"/>
      <c r="D12" s="12"/>
    </row>
    <row r="13" spans="1:4" ht="43.2" x14ac:dyDescent="0.3">
      <c r="A13" s="1" t="s">
        <v>252</v>
      </c>
      <c r="C13" s="15" t="s">
        <v>253</v>
      </c>
      <c r="D13" s="121" t="s">
        <v>254</v>
      </c>
    </row>
    <row r="14" spans="1:4" x14ac:dyDescent="0.3">
      <c r="A14" s="11" t="s">
        <v>255</v>
      </c>
      <c r="B14" s="15"/>
      <c r="C14" s="15"/>
      <c r="D14" s="132"/>
    </row>
    <row r="15" spans="1:4" x14ac:dyDescent="0.3">
      <c r="A15" s="1" t="s">
        <v>713</v>
      </c>
      <c r="C15" s="15" t="s">
        <v>256</v>
      </c>
      <c r="D15" s="121"/>
    </row>
    <row r="16" spans="1:4" x14ac:dyDescent="0.3">
      <c r="A16" s="11" t="s">
        <v>85</v>
      </c>
      <c r="B16" s="15"/>
      <c r="C16" s="15"/>
      <c r="D16" s="132"/>
    </row>
    <row r="17" spans="1:4" x14ac:dyDescent="0.3">
      <c r="A17" s="72" t="s">
        <v>752</v>
      </c>
      <c r="B17" s="63"/>
      <c r="C17" s="15" t="s">
        <v>269</v>
      </c>
      <c r="D17" s="53"/>
    </row>
    <row r="18" spans="1:4" x14ac:dyDescent="0.3">
      <c r="A18" s="1" t="s">
        <v>264</v>
      </c>
      <c r="B18" s="63"/>
      <c r="C18" s="15" t="s">
        <v>270</v>
      </c>
      <c r="D18" s="53"/>
    </row>
    <row r="19" spans="1:4" x14ac:dyDescent="0.3">
      <c r="A19" s="1" t="s">
        <v>753</v>
      </c>
      <c r="C19" s="15" t="s">
        <v>271</v>
      </c>
      <c r="D19" s="53"/>
    </row>
    <row r="20" spans="1:4" x14ac:dyDescent="0.3">
      <c r="A20" s="11" t="s">
        <v>73</v>
      </c>
      <c r="B20" s="11"/>
      <c r="C20" s="15"/>
      <c r="D20" s="132"/>
    </row>
    <row r="21" spans="1:4" x14ac:dyDescent="0.3">
      <c r="A21" s="1" t="s">
        <v>74</v>
      </c>
      <c r="C21" s="15" t="s">
        <v>92</v>
      </c>
      <c r="D21" s="53"/>
    </row>
    <row r="22" spans="1:4" x14ac:dyDescent="0.3">
      <c r="A22" s="1" t="s">
        <v>75</v>
      </c>
      <c r="C22" s="15" t="s">
        <v>244</v>
      </c>
      <c r="D22" s="53"/>
    </row>
    <row r="23" spans="1:4" x14ac:dyDescent="0.3">
      <c r="A23" s="1" t="s">
        <v>78</v>
      </c>
      <c r="C23" s="15"/>
      <c r="D23" s="53"/>
    </row>
    <row r="24" spans="1:4" x14ac:dyDescent="0.3">
      <c r="A24" s="1" t="s">
        <v>77</v>
      </c>
      <c r="C24" s="15"/>
      <c r="D24" s="53"/>
    </row>
    <row r="25" spans="1:4" x14ac:dyDescent="0.3">
      <c r="A25" s="1" t="s">
        <v>258</v>
      </c>
      <c r="C25" s="15" t="s">
        <v>848</v>
      </c>
      <c r="D25" s="53"/>
    </row>
    <row r="26" spans="1:4" x14ac:dyDescent="0.3">
      <c r="A26" s="11" t="s">
        <v>76</v>
      </c>
      <c r="B26" s="15"/>
      <c r="C26" s="15"/>
      <c r="D26" s="53"/>
    </row>
    <row r="27" spans="1:4" x14ac:dyDescent="0.3">
      <c r="A27" s="1" t="s">
        <v>80</v>
      </c>
      <c r="C27" s="15" t="s">
        <v>243</v>
      </c>
      <c r="D27" s="53"/>
    </row>
    <row r="28" spans="1:4" x14ac:dyDescent="0.3">
      <c r="A28" s="11" t="s">
        <v>81</v>
      </c>
      <c r="B28" s="11"/>
      <c r="C28" s="11"/>
      <c r="D28" s="53"/>
    </row>
    <row r="29" spans="1:4" x14ac:dyDescent="0.3">
      <c r="A29" s="1" t="s">
        <v>259</v>
      </c>
      <c r="C29" s="15" t="s">
        <v>262</v>
      </c>
      <c r="D29" s="53"/>
    </row>
    <row r="30" spans="1:4" x14ac:dyDescent="0.3">
      <c r="A30" s="1" t="s">
        <v>754</v>
      </c>
      <c r="C30" s="15" t="s">
        <v>263</v>
      </c>
      <c r="D30" s="53"/>
    </row>
    <row r="31" spans="1:4" x14ac:dyDescent="0.3">
      <c r="A31" s="1" t="s">
        <v>304</v>
      </c>
      <c r="C31" s="15" t="s">
        <v>262</v>
      </c>
      <c r="D31" s="53"/>
    </row>
    <row r="32" spans="1:4" x14ac:dyDescent="0.3">
      <c r="A32" s="1" t="s">
        <v>260</v>
      </c>
      <c r="C32" s="15" t="s">
        <v>261</v>
      </c>
      <c r="D32" s="53"/>
    </row>
    <row r="33" spans="1:4" x14ac:dyDescent="0.3">
      <c r="A33" s="11" t="s">
        <v>82</v>
      </c>
      <c r="B33" s="15"/>
      <c r="C33" s="15"/>
      <c r="D33" s="53"/>
    </row>
    <row r="34" spans="1:4" x14ac:dyDescent="0.3">
      <c r="A34" s="1" t="s">
        <v>305</v>
      </c>
      <c r="C34" s="15" t="s">
        <v>266</v>
      </c>
      <c r="D34" s="53"/>
    </row>
    <row r="35" spans="1:4" x14ac:dyDescent="0.3">
      <c r="A35" s="1" t="s">
        <v>264</v>
      </c>
      <c r="C35" s="15" t="s">
        <v>267</v>
      </c>
    </row>
    <row r="36" spans="1:4" x14ac:dyDescent="0.3">
      <c r="A36" s="1" t="s">
        <v>265</v>
      </c>
      <c r="C36" s="15" t="s">
        <v>268</v>
      </c>
    </row>
    <row r="37" spans="1:4" x14ac:dyDescent="0.3">
      <c r="A37" s="1" t="s">
        <v>96</v>
      </c>
      <c r="C37" s="15" t="s">
        <v>303</v>
      </c>
    </row>
    <row r="38" spans="1:4" x14ac:dyDescent="0.3">
      <c r="A38" s="11" t="s">
        <v>84</v>
      </c>
      <c r="B38" s="15"/>
      <c r="C38" s="15"/>
      <c r="D38" s="12"/>
    </row>
    <row r="39" spans="1:4" x14ac:dyDescent="0.3">
      <c r="A39" s="1" t="s">
        <v>306</v>
      </c>
      <c r="C39" s="15" t="s">
        <v>307</v>
      </c>
    </row>
    <row r="40" spans="1:4" x14ac:dyDescent="0.3">
      <c r="A40" s="1" t="s">
        <v>755</v>
      </c>
      <c r="C40" s="15" t="s">
        <v>97</v>
      </c>
    </row>
    <row r="41" spans="1:4" x14ac:dyDescent="0.3">
      <c r="A41" s="11" t="s">
        <v>83</v>
      </c>
      <c r="B41" s="15"/>
      <c r="C41" s="15"/>
      <c r="D41" s="12"/>
    </row>
    <row r="42" spans="1:4" x14ac:dyDescent="0.3">
      <c r="A42" s="1" t="s">
        <v>272</v>
      </c>
      <c r="C42" s="15" t="s">
        <v>262</v>
      </c>
    </row>
    <row r="43" spans="1:4" x14ac:dyDescent="0.3">
      <c r="A43" s="1" t="s">
        <v>308</v>
      </c>
      <c r="C43" s="15" t="s">
        <v>262</v>
      </c>
    </row>
    <row r="44" spans="1:4" x14ac:dyDescent="0.3">
      <c r="A44" s="1" t="s">
        <v>273</v>
      </c>
      <c r="C44" s="15" t="s">
        <v>274</v>
      </c>
    </row>
    <row r="45" spans="1:4" x14ac:dyDescent="0.3">
      <c r="A45" s="1" t="s">
        <v>275</v>
      </c>
      <c r="C45" s="15"/>
    </row>
    <row r="46" spans="1:4" x14ac:dyDescent="0.3">
      <c r="A46" s="1" t="s">
        <v>286</v>
      </c>
      <c r="C46" s="15"/>
    </row>
    <row r="47" spans="1:4" x14ac:dyDescent="0.3">
      <c r="A47" s="11" t="s">
        <v>86</v>
      </c>
      <c r="B47" s="12"/>
      <c r="C47" s="15"/>
      <c r="D47" s="12"/>
    </row>
    <row r="48" spans="1:4" x14ac:dyDescent="0.3">
      <c r="A48" s="1" t="s">
        <v>276</v>
      </c>
      <c r="C48" s="15"/>
    </row>
    <row r="49" spans="1:4" x14ac:dyDescent="0.3">
      <c r="A49" s="1" t="s">
        <v>277</v>
      </c>
      <c r="C49" s="15"/>
    </row>
    <row r="50" spans="1:4" x14ac:dyDescent="0.3">
      <c r="A50" s="1" t="s">
        <v>756</v>
      </c>
      <c r="C50" s="15"/>
    </row>
    <row r="51" spans="1:4" x14ac:dyDescent="0.3">
      <c r="A51" s="1" t="s">
        <v>757</v>
      </c>
      <c r="C51" s="15"/>
      <c r="D51" s="12"/>
    </row>
    <row r="52" spans="1:4" x14ac:dyDescent="0.3">
      <c r="A52" s="11" t="s">
        <v>87</v>
      </c>
      <c r="B52" s="15"/>
      <c r="C52" s="15"/>
      <c r="D52" s="12"/>
    </row>
    <row r="53" spans="1:4" x14ac:dyDescent="0.3">
      <c r="A53" s="1" t="s">
        <v>278</v>
      </c>
      <c r="C53" s="15" t="s">
        <v>284</v>
      </c>
    </row>
    <row r="54" spans="1:4" x14ac:dyDescent="0.3">
      <c r="A54" s="1" t="s">
        <v>279</v>
      </c>
      <c r="C54" s="15" t="s">
        <v>283</v>
      </c>
    </row>
    <row r="55" spans="1:4" x14ac:dyDescent="0.3">
      <c r="A55" s="1" t="s">
        <v>280</v>
      </c>
      <c r="C55" s="15" t="s">
        <v>282</v>
      </c>
    </row>
    <row r="56" spans="1:4" x14ac:dyDescent="0.3">
      <c r="A56" s="1" t="s">
        <v>281</v>
      </c>
      <c r="C56" s="15" t="s">
        <v>282</v>
      </c>
    </row>
    <row r="57" spans="1:4" x14ac:dyDescent="0.3">
      <c r="A57" s="11" t="s">
        <v>89</v>
      </c>
      <c r="B57" s="15"/>
      <c r="C57" s="15"/>
    </row>
    <row r="58" spans="1:4" x14ac:dyDescent="0.3">
      <c r="A58" s="1" t="s">
        <v>647</v>
      </c>
      <c r="C58" s="15" t="s">
        <v>98</v>
      </c>
    </row>
    <row r="59" spans="1:4" x14ac:dyDescent="0.3">
      <c r="A59" s="11" t="s">
        <v>88</v>
      </c>
      <c r="B59" s="15"/>
      <c r="C59" s="15"/>
    </row>
    <row r="60" spans="1:4" x14ac:dyDescent="0.3">
      <c r="A60" s="1" t="s">
        <v>285</v>
      </c>
      <c r="C60" s="15" t="s">
        <v>288</v>
      </c>
    </row>
    <row r="61" spans="1:4" x14ac:dyDescent="0.3">
      <c r="A61" s="1" t="s">
        <v>287</v>
      </c>
      <c r="C61" s="15" t="s">
        <v>289</v>
      </c>
    </row>
    <row r="62" spans="1:4" x14ac:dyDescent="0.3">
      <c r="A62" s="1" t="s">
        <v>290</v>
      </c>
      <c r="C62" s="15" t="s">
        <v>289</v>
      </c>
    </row>
    <row r="63" spans="1:4" x14ac:dyDescent="0.3">
      <c r="A63" s="1" t="s">
        <v>849</v>
      </c>
      <c r="C63" s="15" t="s">
        <v>291</v>
      </c>
    </row>
    <row r="64" spans="1:4" x14ac:dyDescent="0.3">
      <c r="A64" s="1" t="s">
        <v>292</v>
      </c>
      <c r="C64" s="15"/>
      <c r="D64" s="12"/>
    </row>
    <row r="65" spans="1:4" x14ac:dyDescent="0.3">
      <c r="A65" s="11" t="s">
        <v>105</v>
      </c>
      <c r="B65" s="15"/>
      <c r="C65" s="15"/>
      <c r="D65" s="12"/>
    </row>
    <row r="66" spans="1:4" x14ac:dyDescent="0.3">
      <c r="A66" s="1" t="s">
        <v>293</v>
      </c>
      <c r="C66" s="15"/>
    </row>
    <row r="67" spans="1:4" x14ac:dyDescent="0.3">
      <c r="A67" s="1" t="s">
        <v>294</v>
      </c>
      <c r="C67" s="15"/>
    </row>
    <row r="68" spans="1:4" x14ac:dyDescent="0.3">
      <c r="A68" s="1" t="s">
        <v>295</v>
      </c>
      <c r="C68" s="15"/>
    </row>
    <row r="69" spans="1:4" x14ac:dyDescent="0.3">
      <c r="A69" s="11" t="s">
        <v>106</v>
      </c>
      <c r="B69" s="15"/>
      <c r="C69" s="15"/>
      <c r="D69" s="15"/>
    </row>
    <row r="70" spans="1:4" x14ac:dyDescent="0.3">
      <c r="A70" s="1" t="s">
        <v>296</v>
      </c>
      <c r="C70" s="15" t="s">
        <v>297</v>
      </c>
    </row>
    <row r="71" spans="1:4" x14ac:dyDescent="0.3">
      <c r="A71" s="1" t="s">
        <v>298</v>
      </c>
      <c r="C71" s="15"/>
    </row>
    <row r="72" spans="1:4" x14ac:dyDescent="0.3">
      <c r="A72" s="1" t="s">
        <v>299</v>
      </c>
      <c r="C72" s="15"/>
    </row>
    <row r="73" spans="1:4" x14ac:dyDescent="0.3">
      <c r="A73" s="11" t="s">
        <v>107</v>
      </c>
      <c r="B73" s="15"/>
      <c r="C73" s="15"/>
      <c r="D73" s="15"/>
    </row>
    <row r="74" spans="1:4" x14ac:dyDescent="0.3">
      <c r="A74" s="1" t="s">
        <v>300</v>
      </c>
      <c r="C74" s="15"/>
    </row>
    <row r="75" spans="1:4" x14ac:dyDescent="0.3">
      <c r="A75" s="1" t="s">
        <v>301</v>
      </c>
      <c r="C75" s="15" t="s">
        <v>302</v>
      </c>
    </row>
  </sheetData>
  <phoneticPr fontId="4"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'Drop Downs'!$A$2:$A$3</xm:f>
          </x14:formula1>
          <xm:sqref>B21:B24 B27 B39:B40 B10:B19 B4:B7 B32 B36 B60:B64 B66:B68 B50:B56 B73:B74 B70 B44:B47</xm:sqref>
        </x14:dataValidation>
        <x14:dataValidation type="list" allowBlank="1" showInputMessage="1" showErrorMessage="1" xr:uid="{00000000-0002-0000-0700-000001000000}">
          <x14:formula1>
            <xm:f>'Drop Downs'!$A$8:$A$10</xm:f>
          </x14:formula1>
          <xm:sqref>B9 B30 B34:B35 B37 B48:B49 B75 B51 B71</xm:sqref>
        </x14:dataValidation>
        <x14:dataValidation type="list" allowBlank="1" showInputMessage="1" showErrorMessage="1" xr:uid="{00000000-0002-0000-0700-000002000000}">
          <x14:formula1>
            <xm:f>'Drop Downs'!$A$2:$A$4</xm:f>
          </x14:formula1>
          <xm:sqref>B25</xm:sqref>
        </x14:dataValidation>
        <x14:dataValidation type="list" allowBlank="1" showInputMessage="1" showErrorMessage="1" xr:uid="{019726AE-5787-42BB-AF5F-B8A71EE5523C}">
          <x14:formula1>
            <xm:f>'Drop Downs'!$G$17:$G$19</xm:f>
          </x14:formula1>
          <xm:sqref>B29</xm:sqref>
        </x14:dataValidation>
        <x14:dataValidation type="list" allowBlank="1" showInputMessage="1" showErrorMessage="1" xr:uid="{84447B52-A37A-477A-8A80-B1DA4112B4F8}">
          <x14:formula1>
            <xm:f>'Drop Downs'!$I$17:$I$19</xm:f>
          </x14:formula1>
          <xm:sqref>B31</xm:sqref>
        </x14:dataValidation>
        <x14:dataValidation type="list" allowBlank="1" showInputMessage="1" showErrorMessage="1" xr:uid="{1573D8E9-436B-4B71-8EE8-D707E47D3005}">
          <x14:formula1>
            <xm:f>'Drop Downs'!$C$23:$C$25</xm:f>
          </x14:formula1>
          <xm:sqref>B42</xm:sqref>
        </x14:dataValidation>
        <x14:dataValidation type="list" allowBlank="1" showInputMessage="1" showErrorMessage="1" xr:uid="{372C0D64-595B-4B5B-8E5D-76F86FFA35FB}">
          <x14:formula1>
            <xm:f>'Drop Downs'!$E$23:$E$25</xm:f>
          </x14:formula1>
          <xm:sqref>B43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1"/>
  <sheetViews>
    <sheetView workbookViewId="0">
      <selection activeCell="B2" sqref="B2"/>
    </sheetView>
  </sheetViews>
  <sheetFormatPr defaultRowHeight="14.4" x14ac:dyDescent="0.3"/>
  <cols>
    <col min="1" max="1" width="73.5546875" bestFit="1" customWidth="1"/>
    <col min="2" max="2" width="23.44140625" customWidth="1"/>
    <col min="3" max="3" width="25.77734375" bestFit="1" customWidth="1"/>
    <col min="4" max="4" width="47.44140625" customWidth="1"/>
  </cols>
  <sheetData>
    <row r="1" spans="1:4" x14ac:dyDescent="0.3">
      <c r="A1" s="73" t="s">
        <v>410</v>
      </c>
      <c r="B1" s="74" t="s">
        <v>340</v>
      </c>
      <c r="C1" s="74" t="s">
        <v>341</v>
      </c>
      <c r="D1" s="75" t="s">
        <v>343</v>
      </c>
    </row>
    <row r="2" spans="1:4" x14ac:dyDescent="0.3">
      <c r="A2" s="76" t="s">
        <v>411</v>
      </c>
      <c r="B2" s="69"/>
      <c r="C2" s="15"/>
      <c r="D2" s="77"/>
    </row>
    <row r="3" spans="1:4" x14ac:dyDescent="0.3">
      <c r="A3" s="78" t="s">
        <v>714</v>
      </c>
      <c r="C3" s="15"/>
      <c r="D3" s="66"/>
    </row>
    <row r="4" spans="1:4" x14ac:dyDescent="0.3">
      <c r="A4" s="76" t="s">
        <v>412</v>
      </c>
      <c r="B4" s="70"/>
      <c r="C4" s="15" t="s">
        <v>654</v>
      </c>
      <c r="D4" s="79"/>
    </row>
    <row r="5" spans="1:4" x14ac:dyDescent="0.3">
      <c r="A5" s="78" t="s">
        <v>413</v>
      </c>
      <c r="C5" s="15"/>
      <c r="D5" s="66"/>
    </row>
    <row r="6" spans="1:4" x14ac:dyDescent="0.3">
      <c r="A6" s="76" t="s">
        <v>414</v>
      </c>
      <c r="B6" s="70"/>
      <c r="C6" s="15"/>
      <c r="D6" s="79"/>
    </row>
    <row r="7" spans="1:4" x14ac:dyDescent="0.3">
      <c r="A7" s="78" t="s">
        <v>415</v>
      </c>
      <c r="C7" s="15"/>
      <c r="D7" s="66"/>
    </row>
    <row r="8" spans="1:4" x14ac:dyDescent="0.3">
      <c r="A8" s="69" t="s">
        <v>416</v>
      </c>
      <c r="B8" s="70"/>
      <c r="C8" s="15" t="s">
        <v>417</v>
      </c>
      <c r="D8" s="79"/>
    </row>
    <row r="9" spans="1:4" x14ac:dyDescent="0.3">
      <c r="A9" s="78" t="s">
        <v>418</v>
      </c>
      <c r="C9" s="15" t="s">
        <v>417</v>
      </c>
      <c r="D9" s="66"/>
    </row>
    <row r="10" spans="1:4" x14ac:dyDescent="0.3">
      <c r="A10" s="76" t="s">
        <v>421</v>
      </c>
      <c r="B10" s="70"/>
      <c r="C10" s="15" t="s">
        <v>346</v>
      </c>
      <c r="D10" s="79"/>
    </row>
    <row r="11" spans="1:4" x14ac:dyDescent="0.3">
      <c r="A11" s="87" t="s">
        <v>422</v>
      </c>
      <c r="B11" s="68"/>
      <c r="C11" s="81" t="s">
        <v>346</v>
      </c>
      <c r="D11" s="68"/>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 Downs'!$A$2:$A$3</xm:f>
          </x14:formula1>
          <xm:sqref>B2:B11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65faa5-fadf-4035-abdb-c77c3c50287a">
      <Terms xmlns="http://schemas.microsoft.com/office/infopath/2007/PartnerControls"/>
    </lcf76f155ced4ddcb4097134ff3c332f>
    <TaxCatchAll xmlns="511f592e-feee-4bc9-ae34-f06eb2621b9e" xsi:nil="true"/>
    <ReviewedbySK xmlns="b965faa5-fadf-4035-abdb-c77c3c50287a">false</ReviewedbySK>
    <Additionalnotes xmlns="b965faa5-fadf-4035-abdb-c77c3c50287a" xsi:nil="true"/>
    <StefaniNotes xmlns="b965faa5-fadf-4035-abdb-c77c3c50287a" xsi:nil="true"/>
    <Image xmlns="b965faa5-fadf-4035-abdb-c77c3c50287a" xsi:nil="true"/>
    <NotesbySK xmlns="b965faa5-fadf-4035-abdb-c77c3c50287a" xsi:nil="true"/>
    <StefaniReviewed xmlns="b965faa5-fadf-4035-abdb-c77c3c50287a">true</StefaniReview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3916F5707D9046A675965765FA8D80" ma:contentTypeVersion="20" ma:contentTypeDescription="Create a new document." ma:contentTypeScope="" ma:versionID="9df018b428c9ba61608e1d0d80a36afb">
  <xsd:schema xmlns:xsd="http://www.w3.org/2001/XMLSchema" xmlns:xs="http://www.w3.org/2001/XMLSchema" xmlns:p="http://schemas.microsoft.com/office/2006/metadata/properties" xmlns:ns2="b965faa5-fadf-4035-abdb-c77c3c50287a" xmlns:ns3="511f592e-feee-4bc9-ae34-f06eb2621b9e" targetNamespace="http://schemas.microsoft.com/office/2006/metadata/properties" ma:root="true" ma:fieldsID="1e3887372d380fb33251ca73d27358b4" ns2:_="" ns3:_="">
    <xsd:import namespace="b965faa5-fadf-4035-abdb-c77c3c50287a"/>
    <xsd:import namespace="511f592e-feee-4bc9-ae34-f06eb2621b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mage" minOccurs="0"/>
                <xsd:element ref="ns2:StefaniReviewed" minOccurs="0"/>
                <xsd:element ref="ns2:StefaniNotes" minOccurs="0"/>
                <xsd:element ref="ns2:ReviewedbySK" minOccurs="0"/>
                <xsd:element ref="ns2:NotesbySK" minOccurs="0"/>
                <xsd:element ref="ns2:Additional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5faa5-fadf-4035-abdb-c77c3c5028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445ef64-b76e-4289-a15f-4f984671d75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Image" ma:index="21" nillable="true" ma:displayName="Image" ma:format="Thumbnail" ma:internalName="Image">
      <xsd:simpleType>
        <xsd:restriction base="dms:Unknown"/>
      </xsd:simpleType>
    </xsd:element>
    <xsd:element name="StefaniReviewed" ma:index="22" nillable="true" ma:displayName="Stefani Reviewed" ma:default="1" ma:format="Dropdown" ma:internalName="StefaniReviewed">
      <xsd:simpleType>
        <xsd:restriction base="dms:Boolean"/>
      </xsd:simpleType>
    </xsd:element>
    <xsd:element name="StefaniNotes" ma:index="23" nillable="true" ma:displayName="Stefani Notes" ma:format="Dropdown" ma:internalName="StefaniNotes">
      <xsd:simpleType>
        <xsd:restriction base="dms:Note">
          <xsd:maxLength value="255"/>
        </xsd:restriction>
      </xsd:simpleType>
    </xsd:element>
    <xsd:element name="ReviewedbySK" ma:index="24" nillable="true" ma:displayName="Reviewed" ma:default="0" ma:format="Dropdown" ma:internalName="ReviewedbySK">
      <xsd:simpleType>
        <xsd:restriction base="dms:Boolean"/>
      </xsd:simpleType>
    </xsd:element>
    <xsd:element name="NotesbySK" ma:index="25" nillable="true" ma:displayName="Notes" ma:format="Dropdown" ma:internalName="NotesbySK">
      <xsd:simpleType>
        <xsd:restriction base="dms:Note">
          <xsd:maxLength value="255"/>
        </xsd:restriction>
      </xsd:simpleType>
    </xsd:element>
    <xsd:element name="Additionalnotes" ma:index="26" nillable="true" ma:displayName="Additional notes" ma:format="Dropdown" ma:internalName="Additional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1f592e-feee-4bc9-ae34-f06eb2621b9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a3279f4-58c9-496c-b01c-e867b0fd7495}" ma:internalName="TaxCatchAll" ma:showField="CatchAllData" ma:web="511f592e-feee-4bc9-ae34-f06eb2621b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8F96FB-E0C0-4286-B6E2-9A6993061845}">
  <ds:schemaRefs>
    <ds:schemaRef ds:uri="http://schemas.microsoft.com/sharepoint/v3/contenttype/forms"/>
  </ds:schemaRefs>
</ds:datastoreItem>
</file>

<file path=customXml/itemProps2.xml><?xml version="1.0" encoding="utf-8"?>
<ds:datastoreItem xmlns:ds="http://schemas.openxmlformats.org/officeDocument/2006/customXml" ds:itemID="{79F29384-60D8-485F-A54F-7726F638D8EA}">
  <ds:schemaRef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elements/1.1/"/>
    <ds:schemaRef ds:uri="511f592e-feee-4bc9-ae34-f06eb2621b9e"/>
    <ds:schemaRef ds:uri="b965faa5-fadf-4035-abdb-c77c3c50287a"/>
    <ds:schemaRef ds:uri="http://purl.org/dc/terms/"/>
  </ds:schemaRefs>
</ds:datastoreItem>
</file>

<file path=customXml/itemProps3.xml><?xml version="1.0" encoding="utf-8"?>
<ds:datastoreItem xmlns:ds="http://schemas.openxmlformats.org/officeDocument/2006/customXml" ds:itemID="{4AF4F3AE-9129-4506-A7DB-554589026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5faa5-fadf-4035-abdb-c77c3c50287a"/>
    <ds:schemaRef ds:uri="511f592e-feee-4bc9-ae34-f06eb2621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3d505dd-6644-4424-8386-403864dc8d5b}" enabled="0" method="" siteId="{c3d505dd-6644-4424-8386-403864dc8d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Instructions</vt:lpstr>
      <vt:lpstr>Initial</vt:lpstr>
      <vt:lpstr>Management Interview</vt:lpstr>
      <vt:lpstr>Guardian Interview</vt:lpstr>
      <vt:lpstr>Staff Interview</vt:lpstr>
      <vt:lpstr>Member Interview</vt:lpstr>
      <vt:lpstr>GH Walkthrough</vt:lpstr>
      <vt:lpstr>PCSP</vt:lpstr>
      <vt:lpstr>PCSP Safeguards</vt:lpstr>
      <vt:lpstr>PCSP Reviews</vt:lpstr>
      <vt:lpstr>BTP</vt:lpstr>
      <vt:lpstr>MEDS</vt:lpstr>
      <vt:lpstr>MAR</vt:lpstr>
      <vt:lpstr>Food</vt:lpstr>
      <vt:lpstr>Physical Activity</vt:lpstr>
      <vt:lpstr>IRs</vt:lpstr>
      <vt:lpstr>IR Summaries</vt:lpstr>
      <vt:lpstr>Behaviors</vt:lpstr>
      <vt:lpstr>Behavior Summaries</vt:lpstr>
      <vt:lpstr>Goals and MPRs</vt:lpstr>
      <vt:lpstr>Goal Summaries</vt:lpstr>
      <vt:lpstr>Psych and Non-Psych Appts</vt:lpstr>
      <vt:lpstr>Documents</vt:lpstr>
      <vt:lpstr>SUMMARY REPORT</vt:lpstr>
      <vt:lpstr>Positives</vt:lpstr>
      <vt:lpstr>Abbreviations</vt:lpstr>
      <vt:lpstr>Drop Downs</vt:lpstr>
      <vt:lpstr>Outcome Trends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DRAZ COMIT Group Home Monitoring Tool</dc:title>
  <dc:creator>ComitN8</dc:creator>
  <cp:lastModifiedBy>Trentacoste, Joe P</cp:lastModifiedBy>
  <dcterms:created xsi:type="dcterms:W3CDTF">2024-07-11T19:04:35Z</dcterms:created>
  <dcterms:modified xsi:type="dcterms:W3CDTF">2026-03-27T22:37:34Z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0x010100DF3916F5707D9046A675965765FA8D80</vt:lpwstr>
  </property>
  <property fmtid="{D5CDD505-2E9C-101B-9397-08002B2CF9AE}" pid="3" name="Order">
    <vt:r8>8400</vt:r8>
  </property>
  <property fmtid="{D5CDD505-2E9C-101B-9397-08002B2CF9AE}" pid="4" name="MediaServiceImageTags">
    <vt:lpwstr/>
  </property>
</Properties>
</file>